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1295" windowHeight="4755" activeTab="2"/>
  </bookViews>
  <sheets>
    <sheet name="Титул" sheetId="1" r:id="rId1"/>
    <sheet name="Сводные" sheetId="2" r:id="rId2"/>
    <sheet name="План уч проц" sheetId="3" r:id="rId3"/>
    <sheet name="Лист3" sheetId="4" state="hidden" r:id="rId4"/>
    <sheet name="Пояснительная записка" sheetId="5" state="hidden" r:id="rId5"/>
    <sheet name="Перечень кабинетов" sheetId="6" r:id="rId6"/>
    <sheet name="Календарный график" sheetId="7" r:id="rId7"/>
  </sheets>
  <definedNames>
    <definedName name="_ftn1" localSheetId="2">'План уч проц'!$A$19</definedName>
    <definedName name="_ftn2" localSheetId="2">'План уч проц'!$A$20</definedName>
    <definedName name="_ftnref1" localSheetId="2">'План уч проц'!#REF!</definedName>
    <definedName name="_ftnref2" localSheetId="2">'План уч проц'!$L$3</definedName>
    <definedName name="год" localSheetId="5">'Лист3'!$C$1:$C$7</definedName>
    <definedName name="год">'Лист3'!$C$1:$C$7</definedName>
    <definedName name="мес" localSheetId="5">'Лист3'!$D$1:$D$2</definedName>
    <definedName name="мес">'Лист3'!$D$1:$D$2</definedName>
    <definedName name="_xlnm.Print_Area" localSheetId="1">'Сводные'!$A$1:$I$10</definedName>
    <definedName name="образ" localSheetId="5">'Лист3'!$E$2:$E$4</definedName>
    <definedName name="образ">'Лист3'!$E$2:$E$4</definedName>
    <definedName name="очная" localSheetId="5">'Лист3'!$A$2:$A$4</definedName>
    <definedName name="очная">'Лист3'!$A$2:$A$4</definedName>
    <definedName name="прог" localSheetId="5">'Лист3'!$J$3:$J$5</definedName>
    <definedName name="прог">'Лист3'!$J$3:$J$5</definedName>
    <definedName name="уров" localSheetId="5">'Лист3'!$J$7:$J$8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<sst xmlns="http://schemas.openxmlformats.org/spreadsheetml/2006/main" count="363" uniqueCount="208">
  <si>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</si>
  <si>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</si>
  <si>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</si>
  <si>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</si>
  <si>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</si>
  <si>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I курс</t>
  </si>
  <si>
    <t>II курс</t>
  </si>
  <si>
    <t>III курс</t>
  </si>
  <si>
    <t>в т. ч.</t>
  </si>
  <si>
    <t>1 семестр</t>
  </si>
  <si>
    <t>2 семестр</t>
  </si>
  <si>
    <t>3 семестр</t>
  </si>
  <si>
    <t>4 семестр</t>
  </si>
  <si>
    <t>5 семестр</t>
  </si>
  <si>
    <t>лекций, уроков, семинаров</t>
  </si>
  <si>
    <t>лаб. и практ. занятий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</si>
  <si>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</si>
  <si>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</si>
  <si>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</si>
  <si>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</si>
  <si>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</si>
  <si>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</si>
  <si>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</si>
  <si>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</si>
  <si>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</si>
  <si>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</si>
  <si>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</si>
  <si>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</si>
  <si>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</si>
  <si>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</si>
  <si>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</si>
  <si>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</si>
  <si>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</si>
  <si>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 xml:space="preserve">Основы безопасности жизнедеятельности </t>
  </si>
  <si>
    <t>ОДБ.09</t>
  </si>
  <si>
    <t>Физическая культура</t>
  </si>
  <si>
    <t>ОДП.01</t>
  </si>
  <si>
    <t>Физика</t>
  </si>
  <si>
    <t>ОДП.02</t>
  </si>
  <si>
    <t>Математика</t>
  </si>
  <si>
    <t>ОДП.03</t>
  </si>
  <si>
    <t>ОП.00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</si>
  <si>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</si>
  <si>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</si>
  <si>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</si>
  <si>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</si>
  <si>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</si>
  <si>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</si>
  <si>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ФК.00</t>
  </si>
  <si>
    <t>Всего</t>
  </si>
  <si>
    <t>учебной практики</t>
  </si>
  <si>
    <t>Утверждаю:</t>
  </si>
  <si>
    <t>«</t>
  </si>
  <si>
    <t>»</t>
  </si>
  <si>
    <t>г</t>
  </si>
  <si>
    <t>УЧЕБНЫЙ ПЛАН</t>
  </si>
  <si>
    <t>по  специальности среднего профессионального образования</t>
  </si>
  <si>
    <t>по программе углубленной подготовки</t>
  </si>
  <si>
    <t>Квалификация:</t>
  </si>
  <si>
    <t xml:space="preserve">Форма обучения-  </t>
  </si>
  <si>
    <t>очная</t>
  </si>
  <si>
    <t>заочная</t>
  </si>
  <si>
    <t>очно-заочная</t>
  </si>
  <si>
    <t>мес</t>
  </si>
  <si>
    <t xml:space="preserve">Нормативный срок обучения- </t>
  </si>
  <si>
    <t>На базе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</si>
  <si>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</si>
  <si>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</si>
  <si>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</si>
  <si>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</si>
  <si>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</si>
  <si>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</si>
  <si>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</si>
  <si>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</si>
  <si>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</si>
  <si>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</si>
  <si>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</si>
  <si>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</si>
  <si>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</si>
  <si>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</si>
  <si>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</si>
  <si>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</si>
  <si>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Сводные данные по бюджету времени (в неделях)</t>
  </si>
  <si>
    <t>Удалить строку</t>
  </si>
  <si>
    <t>ОП.01</t>
  </si>
  <si>
    <t>ОП.02</t>
  </si>
  <si>
    <t>Безопасность жизнедеятельности</t>
  </si>
  <si>
    <t>Информатика</t>
  </si>
  <si>
    <t>Человек на рынке труда</t>
  </si>
  <si>
    <t>ОДК.01</t>
  </si>
  <si>
    <t>дисциплин и МДК</t>
  </si>
  <si>
    <t>производственной практики</t>
  </si>
  <si>
    <t>экзаменов</t>
  </si>
  <si>
    <t>зачетов</t>
  </si>
  <si>
    <t>дифф. зачетов</t>
  </si>
  <si>
    <t>Количество часов в неделю</t>
  </si>
  <si>
    <t>з</t>
  </si>
  <si>
    <t>дз</t>
  </si>
  <si>
    <t>э</t>
  </si>
  <si>
    <t>Учебная и производственная практики</t>
  </si>
  <si>
    <t>Обязательная аудиторная нагрузка</t>
  </si>
  <si>
    <t>Распределение учебной нагрузки по семестрам</t>
  </si>
  <si>
    <t>всего аудиторных занятий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</si>
  <si>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</si>
  <si>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</si>
  <si>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</si>
  <si>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</si>
  <si>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ОП.03</t>
  </si>
  <si>
    <t>ОП.04</t>
  </si>
  <si>
    <t>ОП.05</t>
  </si>
  <si>
    <t>Эксплуатация и техническое обслуживание сельскохозяйственных машин и оборудования</t>
  </si>
  <si>
    <t>Технологии механизированных работ в сельском хозяйстве</t>
  </si>
  <si>
    <t>МДК.01.02</t>
  </si>
  <si>
    <t>Транспортировка грузов</t>
  </si>
  <si>
    <t>Теоретическая подготовка водителей автомобилей категории «С»</t>
  </si>
  <si>
    <t>Итоговая аттестация</t>
  </si>
  <si>
    <t>4</t>
  </si>
  <si>
    <t>1,2,3</t>
  </si>
  <si>
    <t>Водитель автомобиля</t>
  </si>
  <si>
    <t>,</t>
  </si>
  <si>
    <t>4. Пояснительная записка</t>
  </si>
  <si>
    <t>образования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</si>
  <si>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</si>
  <si>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</si>
  <si>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Наименование</t>
  </si>
  <si>
    <t>№</t>
  </si>
  <si>
    <t>Кабинеты:</t>
  </si>
  <si>
    <t>Инженерной графики</t>
  </si>
  <si>
    <t>Технической механики</t>
  </si>
  <si>
    <t>Материаловедения</t>
  </si>
  <si>
    <t>Управления транспортным средством и безопасности движения</t>
  </si>
  <si>
    <t>Безопасности жизнедеятельности и охраны труда</t>
  </si>
  <si>
    <t>Лаборатории:</t>
  </si>
  <si>
    <t>Технических измерений</t>
  </si>
  <si>
    <t>Электротехники</t>
  </si>
  <si>
    <t>Тракторов и самоходных сельскохозяйственных машин</t>
  </si>
  <si>
    <t>Оборудования животноводческих комплексов и механизированных ферм</t>
  </si>
  <si>
    <t>Автомобилей</t>
  </si>
  <si>
    <t>Технологии производства продукции растениеводства</t>
  </si>
  <si>
    <t>Технологии производства продукции животноводства</t>
  </si>
  <si>
    <t>Мастерские:</t>
  </si>
  <si>
    <t>Полигоны:</t>
  </si>
  <si>
    <t>Спортивный комплекс:</t>
  </si>
  <si>
    <t>Актовый зал</t>
  </si>
  <si>
    <t>Библиотека, читальный зал с выходом в сеть Интернет</t>
  </si>
  <si>
    <t xml:space="preserve"> Залы:</t>
  </si>
  <si>
    <t>Стрелковый тир (в любой модификации, включая электронный) или место для стрельбы</t>
  </si>
  <si>
    <t>Открытый стадион широкого профиля с элементами полосы препятствий</t>
  </si>
  <si>
    <t>Спортивный зал</t>
  </si>
  <si>
    <t>Учебно-производственное хозяйство</t>
  </si>
  <si>
    <t>Автодром, трактородром</t>
  </si>
  <si>
    <t>Гараж с учебными автомобилями категории «С»</t>
  </si>
  <si>
    <t>Пункт технического обслуживания.</t>
  </si>
  <si>
    <t>Слесарная мастерская;</t>
  </si>
  <si>
    <t>Перечень кабинетов, лабораторий, мастерских и др. для подготовки</t>
  </si>
  <si>
    <t xml:space="preserve"> по профессии НПО</t>
  </si>
  <si>
    <t>Сентябрь</t>
  </si>
  <si>
    <t>Октябрь</t>
  </si>
  <si>
    <t>Декабрь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</si>
  <si>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</si>
  <si>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</si>
  <si>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</si>
  <si>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</si>
  <si>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</si>
  <si>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</si>
  <si>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</si>
  <si>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Январь</t>
  </si>
  <si>
    <t>Февраль</t>
  </si>
  <si>
    <t>Календарный график учебного процесса</t>
  </si>
  <si>
    <t>Курс</t>
  </si>
  <si>
    <t>Условные обозначения</t>
  </si>
  <si>
    <t>Теоретическое обучение</t>
  </si>
  <si>
    <t>ОУ</t>
  </si>
  <si>
    <t>ПП</t>
  </si>
  <si>
    <t>А</t>
  </si>
  <si>
    <t>Промежуточная атестация</t>
  </si>
  <si>
    <t>-</t>
  </si>
  <si>
    <t>ИА</t>
  </si>
  <si>
    <t>Профиль:</t>
  </si>
  <si>
    <t>технический</t>
  </si>
  <si>
    <t>ПМ.02</t>
  </si>
  <si>
    <t>МДК.02.01</t>
  </si>
  <si>
    <t>УП.01.01</t>
  </si>
  <si>
    <t>ПП.01.02</t>
  </si>
  <si>
    <t>УП.02.01</t>
  </si>
  <si>
    <t>Общепрофессиональный цикл</t>
  </si>
  <si>
    <t>Всего по профессиональным циклам и физической культуре</t>
  </si>
  <si>
    <t>ОУ/</t>
  </si>
  <si>
    <t>Учебная практика (вождение)</t>
  </si>
  <si>
    <t>ПП/</t>
  </si>
  <si>
    <t>Тракторист-машинист сельскохозяйственного производства</t>
  </si>
  <si>
    <t>Тракторист-машинист</t>
  </si>
  <si>
    <t>сельскохозяйственного производства</t>
  </si>
  <si>
    <t>А.Ф. Белоусов</t>
  </si>
  <si>
    <t xml:space="preserve">Государственного бюджетного профессиональное образовательного учреждения </t>
  </si>
  <si>
    <t>«Альменевский аграрно-технологический техникум»</t>
  </si>
  <si>
    <t>6 семестр</t>
  </si>
  <si>
    <t>недели</t>
  </si>
  <si>
    <t xml:space="preserve">Государственная (итоговая) аттестация  2 недели </t>
  </si>
  <si>
    <t xml:space="preserve">Учебная практика </t>
  </si>
  <si>
    <t xml:space="preserve">Производственная практика </t>
  </si>
  <si>
    <t>по профессии</t>
  </si>
  <si>
    <t>План учебного процесса. Тракторист-машинист с/х производства</t>
  </si>
  <si>
    <t>К</t>
  </si>
  <si>
    <t xml:space="preserve">Промежуточная аттестация 5 недель </t>
  </si>
  <si>
    <t>Консультации для обучающихся из расчета 4 часа на одного обучающегося на каждый учебный год.</t>
  </si>
  <si>
    <t>35.01.13</t>
  </si>
  <si>
    <t>Директор ГБПОУ "ААТТ"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</si>
</sst>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1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2" fontId="15" fillId="0" borderId="13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justify"/>
    </xf>
    <xf numFmtId="0" fontId="16" fillId="0" borderId="13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7" fillId="0" borderId="13" xfId="0" applyFont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21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4" fillId="34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left" wrapText="1"/>
    </xf>
    <xf numFmtId="0" fontId="17" fillId="0" borderId="13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26" fillId="0" borderId="13" xfId="0" applyFont="1" applyBorder="1" applyAlignment="1">
      <alignment horizontal="center" vertical="center" wrapText="1"/>
    </xf>
    <xf numFmtId="0" fontId="4" fillId="0" borderId="13" xfId="42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2" fillId="0" borderId="13" xfId="0" applyFont="1" applyBorder="1" applyAlignment="1">
      <alignment horizontal="center" textRotation="90"/>
    </xf>
    <xf numFmtId="0" fontId="23" fillId="0" borderId="13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 horizontal="right"/>
    </xf>
    <xf numFmtId="0" fontId="24" fillId="0" borderId="21" xfId="0" applyFont="1" applyBorder="1" applyAlignment="1">
      <alignment horizontal="left"/>
    </xf>
    <xf numFmtId="0" fontId="27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U37"/>
  <sheetViews>
    <sheetView view="pageLayout" zoomScaleSheetLayoutView="90" workbookViewId="0" topLeftCell="A10">
      <selection activeCell="AQ12" sqref="AQ12"/>
    </sheetView>
  </sheetViews>
  <sheetFormatPr defaultColWidth="2.7109375" defaultRowHeight="15"/>
  <cols>
    <col min="1" max="43" width="2.7109375" style="0" customWidth="1"/>
    <col min="44" max="44" width="3.28125" style="0" customWidth="1"/>
  </cols>
  <sheetData>
    <row r="2" spans="37:47" ht="15.75">
      <c r="AK2" s="93" t="s">
        <v>51</v>
      </c>
      <c r="AL2" s="93"/>
      <c r="AM2" s="93"/>
      <c r="AN2" s="93"/>
      <c r="AO2" s="93"/>
      <c r="AP2" s="93"/>
      <c r="AQ2" s="93"/>
      <c r="AR2" s="93"/>
      <c r="AS2" s="93"/>
      <c r="AT2" s="93"/>
      <c r="AU2" s="7"/>
    </row>
    <row r="3" spans="11:47" ht="18.75">
      <c r="K3" s="2"/>
      <c r="AK3" s="99" t="s">
        <v>207</v>
      </c>
      <c r="AL3" s="93"/>
      <c r="AM3" s="93"/>
      <c r="AN3" s="93"/>
      <c r="AO3" s="93"/>
      <c r="AP3" s="93"/>
      <c r="AQ3" s="93"/>
      <c r="AR3" s="93"/>
      <c r="AS3" s="93"/>
      <c r="AT3" s="93"/>
      <c r="AU3" s="7"/>
    </row>
    <row r="4" spans="1:47" ht="15.75">
      <c r="A4" s="6"/>
      <c r="B4" s="6"/>
      <c r="C4" s="6"/>
      <c r="D4" s="6"/>
      <c r="E4" s="6"/>
      <c r="F4" s="6"/>
      <c r="G4" s="6"/>
      <c r="H4" s="6"/>
      <c r="I4" s="6"/>
      <c r="J4" s="6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</row>
    <row r="5" spans="1:47" ht="15.75">
      <c r="A5" s="6"/>
      <c r="B5" s="6"/>
      <c r="C5" s="6"/>
      <c r="D5" s="6"/>
      <c r="E5" s="6"/>
      <c r="F5" s="6"/>
      <c r="G5" s="6"/>
      <c r="H5" s="6"/>
      <c r="I5" s="6"/>
      <c r="J5" s="6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93" t="s">
        <v>193</v>
      </c>
      <c r="AL5" s="93"/>
      <c r="AM5" s="93"/>
      <c r="AN5" s="93"/>
      <c r="AO5" s="93"/>
      <c r="AP5" s="93"/>
      <c r="AQ5" s="93"/>
      <c r="AR5" s="93"/>
      <c r="AS5" s="93"/>
      <c r="AT5" s="93"/>
      <c r="AU5" s="93"/>
    </row>
    <row r="6" spans="1:47" ht="15.75">
      <c r="A6" s="6"/>
      <c r="B6" s="6"/>
      <c r="C6" s="6"/>
      <c r="D6" s="6"/>
      <c r="E6" s="6"/>
      <c r="F6" s="6"/>
      <c r="G6" s="6"/>
      <c r="H6" s="6"/>
      <c r="I6" s="6"/>
      <c r="J6" s="6"/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8" t="s">
        <v>52</v>
      </c>
      <c r="AL6" s="94"/>
      <c r="AM6" s="94"/>
      <c r="AN6" s="9" t="s">
        <v>53</v>
      </c>
      <c r="AO6" s="94"/>
      <c r="AP6" s="94"/>
      <c r="AQ6" s="94"/>
      <c r="AR6" s="95">
        <v>2015</v>
      </c>
      <c r="AS6" s="95"/>
      <c r="AT6" s="85" t="s">
        <v>54</v>
      </c>
      <c r="AU6" s="10"/>
    </row>
    <row r="7" spans="1:47" ht="15.75">
      <c r="A7" s="6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5.75">
      <c r="A8" s="6"/>
      <c r="B8" s="6"/>
      <c r="C8" s="6"/>
      <c r="D8" s="6"/>
      <c r="E8" s="6"/>
      <c r="F8" s="6"/>
      <c r="G8" s="6"/>
      <c r="H8" s="6"/>
      <c r="I8" s="6"/>
      <c r="J8" s="6"/>
      <c r="K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.75">
      <c r="A9" s="6"/>
      <c r="B9" s="6"/>
      <c r="C9" s="6"/>
      <c r="D9" s="6"/>
      <c r="E9" s="6"/>
      <c r="F9" s="6"/>
      <c r="G9" s="6"/>
      <c r="H9" s="6"/>
      <c r="I9" s="6"/>
      <c r="J9" s="6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100" t="s">
        <v>55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ht="15.75">
      <c r="A13" s="6"/>
      <c r="B13" s="101" t="s">
        <v>194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"/>
      <c r="AS13" s="10"/>
      <c r="AT13" s="6"/>
      <c r="AU13" s="6"/>
    </row>
    <row r="14" spans="1:47" ht="15.75">
      <c r="A14" s="6"/>
      <c r="B14" s="10"/>
      <c r="C14" s="97" t="s">
        <v>195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6"/>
      <c r="AU14" s="6"/>
    </row>
    <row r="15" spans="1:47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82" t="s">
        <v>201</v>
      </c>
      <c r="P15" s="82"/>
      <c r="Q15" s="82"/>
      <c r="R15" s="82"/>
      <c r="S15" s="82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ht="15.75">
      <c r="A16" s="6"/>
      <c r="B16" s="6"/>
      <c r="C16" s="6"/>
      <c r="D16" s="6"/>
      <c r="E16" s="6"/>
      <c r="F16" s="101" t="s">
        <v>206</v>
      </c>
      <c r="G16" s="96"/>
      <c r="H16" s="96"/>
      <c r="I16" s="96"/>
      <c r="J16" s="49"/>
      <c r="K16" s="49"/>
      <c r="L16" s="96" t="s">
        <v>190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50"/>
      <c r="AN16" s="50"/>
      <c r="AO16" s="50"/>
      <c r="AP16" s="50"/>
      <c r="AQ16" s="50"/>
      <c r="AR16" s="50"/>
      <c r="AS16" s="50"/>
      <c r="AT16" s="50"/>
      <c r="AU16" s="50"/>
    </row>
    <row r="17" spans="1:47" ht="15.75">
      <c r="A17" s="6"/>
      <c r="B17" s="6"/>
      <c r="C17" s="6"/>
      <c r="D17" s="6"/>
      <c r="E17" s="6"/>
      <c r="F17" s="49"/>
      <c r="G17" s="49"/>
      <c r="H17" s="49"/>
      <c r="I17" s="49"/>
      <c r="J17" s="49"/>
      <c r="K17" s="49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50"/>
      <c r="AN17" s="50"/>
      <c r="AO17" s="50"/>
      <c r="AP17" s="50"/>
      <c r="AQ17" s="50"/>
      <c r="AR17" s="50"/>
      <c r="AS17" s="50"/>
      <c r="AT17" s="50"/>
      <c r="AU17" s="50"/>
    </row>
    <row r="18" spans="1:47" ht="15.75">
      <c r="A18" s="6"/>
      <c r="B18" s="6"/>
      <c r="C18" s="6"/>
      <c r="D18" s="6"/>
      <c r="E18" s="6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</row>
    <row r="19" spans="1:47" ht="15.75">
      <c r="A19" s="6"/>
      <c r="B19" s="6"/>
      <c r="C19" s="6"/>
      <c r="D19" s="6"/>
      <c r="E19" s="6"/>
      <c r="F19" s="50"/>
      <c r="G19" s="50"/>
      <c r="H19" s="50"/>
      <c r="I19" s="50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50"/>
      <c r="AM19" s="50"/>
      <c r="AN19" s="50"/>
      <c r="AO19" s="50"/>
      <c r="AP19" s="50"/>
      <c r="AQ19" s="50"/>
      <c r="AR19" s="50"/>
      <c r="AS19" s="50"/>
      <c r="AT19" s="50"/>
      <c r="AU19" s="50"/>
    </row>
    <row r="20" spans="1:47" ht="15.75">
      <c r="A20" s="6"/>
      <c r="B20" s="6"/>
      <c r="C20" s="6"/>
      <c r="D20" s="6"/>
      <c r="E20" s="6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</row>
    <row r="21" spans="1:47" ht="15.75">
      <c r="A21" s="6"/>
      <c r="B21" s="6"/>
      <c r="C21" s="6"/>
      <c r="D21" s="6"/>
      <c r="E21" s="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</row>
    <row r="22" spans="1:47" ht="15.75">
      <c r="A22" s="6"/>
      <c r="B22" s="6"/>
      <c r="C22" s="6"/>
      <c r="D22" s="6"/>
      <c r="E22" s="6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</row>
    <row r="23" spans="1:47" ht="15.75">
      <c r="A23" s="6"/>
      <c r="B23" s="6"/>
      <c r="C23" s="6"/>
      <c r="D23" s="6"/>
      <c r="E23" s="6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</row>
    <row r="24" spans="1:47" ht="15.75">
      <c r="A24" s="6"/>
      <c r="B24" s="6"/>
      <c r="C24" s="6"/>
      <c r="D24" s="6"/>
      <c r="E24" s="6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90" t="s">
        <v>58</v>
      </c>
      <c r="AB24" s="90"/>
      <c r="AC24" s="90"/>
      <c r="AD24" s="90"/>
      <c r="AE24" s="90"/>
      <c r="AF24" s="90"/>
      <c r="AG24" s="90"/>
      <c r="AH24" s="90"/>
      <c r="AI24" s="89" t="s">
        <v>191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50"/>
    </row>
    <row r="25" spans="1:47" ht="15.75">
      <c r="A25" s="6"/>
      <c r="B25" s="6"/>
      <c r="C25" s="6"/>
      <c r="D25" s="6"/>
      <c r="E25" s="6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89" t="s">
        <v>192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50"/>
    </row>
    <row r="26" spans="1:47" ht="15.75">
      <c r="A26" s="6"/>
      <c r="B26" s="6"/>
      <c r="C26" s="6"/>
      <c r="D26" s="6"/>
      <c r="E26" s="6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89" t="s">
        <v>118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50"/>
    </row>
    <row r="27" spans="1:47" ht="15.75">
      <c r="A27" s="6"/>
      <c r="B27" s="6"/>
      <c r="C27" s="6"/>
      <c r="D27" s="6"/>
      <c r="E27" s="6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91" t="s">
        <v>59</v>
      </c>
      <c r="AB27" s="91"/>
      <c r="AC27" s="91"/>
      <c r="AD27" s="91"/>
      <c r="AE27" s="91"/>
      <c r="AF27" s="91"/>
      <c r="AG27" s="91"/>
      <c r="AH27" s="91"/>
      <c r="AI27" s="91"/>
      <c r="AJ27" s="89" t="s">
        <v>60</v>
      </c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50"/>
    </row>
    <row r="28" spans="1:47" ht="15.75">
      <c r="A28" s="6"/>
      <c r="B28" s="6"/>
      <c r="C28" s="6"/>
      <c r="D28" s="6"/>
      <c r="E28" s="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91" t="s">
        <v>64</v>
      </c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51"/>
      <c r="AN28" s="89">
        <v>2</v>
      </c>
      <c r="AO28" s="89"/>
      <c r="AP28" s="50" t="s">
        <v>54</v>
      </c>
      <c r="AQ28" s="89">
        <v>10</v>
      </c>
      <c r="AR28" s="89"/>
      <c r="AS28" s="92" t="s">
        <v>63</v>
      </c>
      <c r="AT28" s="92"/>
      <c r="AU28" s="92"/>
    </row>
    <row r="29" spans="1:47" ht="15.75">
      <c r="A29" s="6"/>
      <c r="B29" s="6"/>
      <c r="C29" s="6"/>
      <c r="D29" s="6"/>
      <c r="E29" s="6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88" t="s">
        <v>65</v>
      </c>
      <c r="AB29" s="88"/>
      <c r="AC29" s="88"/>
      <c r="AD29" s="88"/>
      <c r="AE29" s="89" t="s">
        <v>66</v>
      </c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</row>
    <row r="30" spans="1:47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7" t="s">
        <v>178</v>
      </c>
      <c r="AB30" s="87"/>
      <c r="AC30" s="87"/>
      <c r="AD30" s="87"/>
      <c r="AE30" s="6"/>
      <c r="AF30" s="87" t="s">
        <v>179</v>
      </c>
      <c r="AG30" s="87"/>
      <c r="AH30" s="87"/>
      <c r="AI30" s="87"/>
      <c r="AJ30" s="87"/>
      <c r="AK30" s="87"/>
      <c r="AL30" s="87"/>
      <c r="AM30" s="87"/>
      <c r="AN30" s="87"/>
      <c r="AO30" s="87"/>
      <c r="AP30" s="6"/>
      <c r="AQ30" s="6"/>
      <c r="AR30" s="6"/>
      <c r="AS30" s="6"/>
      <c r="AT30" s="6"/>
      <c r="AU30" s="6"/>
    </row>
    <row r="31" spans="1:47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</sheetData>
  <sheetProtection selectLockedCells="1"/>
  <mergeCells count="28">
    <mergeCell ref="AK4:AU4"/>
    <mergeCell ref="AK3:AT3"/>
    <mergeCell ref="AK2:AT2"/>
    <mergeCell ref="J19:AK19"/>
    <mergeCell ref="O12:Y12"/>
    <mergeCell ref="B13:AQ13"/>
    <mergeCell ref="AO6:AQ6"/>
    <mergeCell ref="F16:I16"/>
    <mergeCell ref="AA25:AT25"/>
    <mergeCell ref="AI24:AT24"/>
    <mergeCell ref="AK5:AU5"/>
    <mergeCell ref="AL6:AM6"/>
    <mergeCell ref="AR6:AS6"/>
    <mergeCell ref="AA27:AI27"/>
    <mergeCell ref="AJ27:AT27"/>
    <mergeCell ref="L16:AL16"/>
    <mergeCell ref="L17:AL17"/>
    <mergeCell ref="C14:AS14"/>
    <mergeCell ref="AA30:AD30"/>
    <mergeCell ref="AF30:AO30"/>
    <mergeCell ref="AA29:AD29"/>
    <mergeCell ref="AE29:AU29"/>
    <mergeCell ref="AA24:AH24"/>
    <mergeCell ref="AA26:AT26"/>
    <mergeCell ref="AA28:AL28"/>
    <mergeCell ref="AS28:AU28"/>
    <mergeCell ref="AQ28:AR28"/>
    <mergeCell ref="AN28:AO28"/>
  </mergeCells>
  <dataValidations count="5">
    <dataValidation type="list" allowBlank="1" showInputMessage="1" showErrorMessage="1" sqref="AJ27:AT27">
      <formula1>очная</formula1>
    </dataValidation>
    <dataValidation type="list" allowBlank="1" showInputMessage="1" showErrorMessage="1" sqref="AN28:AO28">
      <formula1>год</formula1>
    </dataValidation>
    <dataValidation type="list" allowBlank="1" showInputMessage="1" showErrorMessage="1" sqref="AQ28:AR28">
      <formula1>мес</formula1>
    </dataValidation>
    <dataValidation type="list" allowBlank="1" showInputMessage="1" showErrorMessage="1" sqref="AE29">
      <formula1>образ</formula1>
    </dataValidation>
    <dataValidation type="list" allowBlank="1" showInputMessage="1" showErrorMessage="1" sqref="J19:AK19">
      <formula1>прог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8"/>
  <sheetViews>
    <sheetView workbookViewId="0" topLeftCell="A1">
      <selection activeCell="D15" sqref="D15"/>
    </sheetView>
  </sheetViews>
  <sheetFormatPr defaultColWidth="9.140625" defaultRowHeight="15"/>
  <cols>
    <col min="1" max="1" width="9.28125" style="0" customWidth="1"/>
    <col min="2" max="2" width="20.7109375" style="0" customWidth="1"/>
    <col min="3" max="3" width="14.28125" style="0" customWidth="1"/>
    <col min="4" max="4" width="16.28125" style="0" customWidth="1"/>
    <col min="5" max="5" width="4.140625" style="0" customWidth="1"/>
    <col min="6" max="6" width="21.00390625" style="0" customWidth="1"/>
    <col min="7" max="7" width="23.140625" style="0" customWidth="1"/>
    <col min="8" max="8" width="10.8515625" style="0" customWidth="1"/>
  </cols>
  <sheetData>
    <row r="1" spans="1:9" ht="18.75">
      <c r="A1" s="105" t="s">
        <v>82</v>
      </c>
      <c r="B1" s="105"/>
      <c r="C1" s="105"/>
      <c r="D1" s="105"/>
      <c r="E1" s="105"/>
      <c r="F1" s="105"/>
      <c r="G1" s="105"/>
      <c r="H1" s="105"/>
      <c r="I1" s="105"/>
    </row>
    <row r="2" ht="10.5" customHeight="1" thickBot="1"/>
    <row r="3" spans="1:9" ht="45" customHeight="1" thickBot="1">
      <c r="A3" s="102" t="s">
        <v>71</v>
      </c>
      <c r="B3" s="102" t="s">
        <v>72</v>
      </c>
      <c r="C3" s="102" t="s">
        <v>73</v>
      </c>
      <c r="D3" s="106" t="s">
        <v>74</v>
      </c>
      <c r="E3" s="107"/>
      <c r="F3" s="102" t="s">
        <v>75</v>
      </c>
      <c r="G3" s="102" t="s">
        <v>76</v>
      </c>
      <c r="H3" s="102" t="s">
        <v>77</v>
      </c>
      <c r="I3" s="102" t="s">
        <v>49</v>
      </c>
    </row>
    <row r="4" spans="1:9" ht="55.5" customHeight="1">
      <c r="A4" s="103"/>
      <c r="B4" s="103"/>
      <c r="C4" s="103"/>
      <c r="D4" s="102" t="s">
        <v>78</v>
      </c>
      <c r="E4" s="11"/>
      <c r="F4" s="103"/>
      <c r="G4" s="103"/>
      <c r="H4" s="103"/>
      <c r="I4" s="103"/>
    </row>
    <row r="5" spans="1:9" ht="51.75" customHeight="1" thickBot="1">
      <c r="A5" s="104"/>
      <c r="B5" s="104"/>
      <c r="C5" s="104"/>
      <c r="D5" s="104"/>
      <c r="E5" s="12"/>
      <c r="F5" s="104"/>
      <c r="G5" s="104"/>
      <c r="H5" s="104"/>
      <c r="I5" s="104"/>
    </row>
    <row r="6" spans="1:9" ht="19.5" thickBot="1">
      <c r="A6" s="13">
        <v>1</v>
      </c>
      <c r="B6" s="14">
        <v>2</v>
      </c>
      <c r="C6" s="14">
        <v>3</v>
      </c>
      <c r="D6" s="14">
        <v>4</v>
      </c>
      <c r="E6" s="14"/>
      <c r="F6" s="14">
        <v>6</v>
      </c>
      <c r="G6" s="14">
        <v>7</v>
      </c>
      <c r="H6" s="14">
        <v>8</v>
      </c>
      <c r="I6" s="14">
        <v>9</v>
      </c>
    </row>
    <row r="7" spans="1:9" ht="19.5" thickBot="1">
      <c r="A7" s="18" t="s">
        <v>79</v>
      </c>
      <c r="B7" s="15">
        <f>I7-H7-G7-F7-E7-D7-C7</f>
        <v>37</v>
      </c>
      <c r="C7" s="17">
        <v>3</v>
      </c>
      <c r="D7" s="17"/>
      <c r="E7" s="17"/>
      <c r="F7" s="17">
        <v>1</v>
      </c>
      <c r="G7" s="17"/>
      <c r="H7" s="17">
        <v>11</v>
      </c>
      <c r="I7" s="17">
        <v>52</v>
      </c>
    </row>
    <row r="8" spans="1:9" ht="19.5" thickBot="1">
      <c r="A8" s="18" t="s">
        <v>80</v>
      </c>
      <c r="B8" s="15">
        <f>I8-H8-G8-F8-E8-D8-C8</f>
        <v>21</v>
      </c>
      <c r="C8" s="17">
        <v>8</v>
      </c>
      <c r="D8" s="17">
        <v>10</v>
      </c>
      <c r="E8" s="17"/>
      <c r="F8" s="17">
        <v>2</v>
      </c>
      <c r="G8" s="17"/>
      <c r="H8" s="17">
        <v>11</v>
      </c>
      <c r="I8" s="17">
        <v>52</v>
      </c>
    </row>
    <row r="9" spans="1:9" ht="19.5" thickBot="1">
      <c r="A9" s="18" t="s">
        <v>81</v>
      </c>
      <c r="B9" s="15">
        <f>I9-H9-G9-F9-E9-D9-C9</f>
        <v>19</v>
      </c>
      <c r="C9" s="17">
        <v>6</v>
      </c>
      <c r="D9" s="17">
        <v>12</v>
      </c>
      <c r="E9" s="17"/>
      <c r="F9" s="17">
        <v>2</v>
      </c>
      <c r="G9" s="17">
        <v>2</v>
      </c>
      <c r="H9" s="17">
        <v>2</v>
      </c>
      <c r="I9" s="17">
        <v>43</v>
      </c>
    </row>
    <row r="10" spans="1:9" ht="19.5" thickBot="1">
      <c r="A10" s="18" t="s">
        <v>49</v>
      </c>
      <c r="B10" s="15">
        <f aca="true" t="shared" si="0" ref="B10:I10">SUM(B7:B9)</f>
        <v>77</v>
      </c>
      <c r="C10" s="15">
        <f t="shared" si="0"/>
        <v>17</v>
      </c>
      <c r="D10" s="15">
        <f t="shared" si="0"/>
        <v>22</v>
      </c>
      <c r="E10" s="15"/>
      <c r="F10" s="15">
        <f t="shared" si="0"/>
        <v>5</v>
      </c>
      <c r="G10" s="15">
        <f t="shared" si="0"/>
        <v>2</v>
      </c>
      <c r="H10" s="15">
        <f t="shared" si="0"/>
        <v>24</v>
      </c>
      <c r="I10" s="15">
        <f t="shared" si="0"/>
        <v>147</v>
      </c>
    </row>
    <row r="11" ht="15">
      <c r="K11" s="16" t="s">
        <v>83</v>
      </c>
    </row>
    <row r="12" spans="10:12" ht="15">
      <c r="J12" s="19"/>
      <c r="K12" s="19"/>
      <c r="L12" s="19"/>
    </row>
    <row r="13" spans="10:12" ht="15">
      <c r="J13" s="19"/>
      <c r="K13" s="19"/>
      <c r="L13" s="19"/>
    </row>
    <row r="14" spans="10:12" ht="15">
      <c r="J14" s="19"/>
      <c r="K14" s="19"/>
      <c r="L14" s="19"/>
    </row>
    <row r="15" spans="10:12" ht="15">
      <c r="J15" s="19"/>
      <c r="K15" s="19"/>
      <c r="L15" s="19"/>
    </row>
    <row r="16" spans="10:12" ht="15">
      <c r="J16" s="19"/>
      <c r="K16" s="19"/>
      <c r="L16" s="19"/>
    </row>
    <row r="17" spans="10:12" ht="15">
      <c r="J17" s="19"/>
      <c r="K17" s="19"/>
      <c r="L17" s="19"/>
    </row>
    <row r="18" spans="10:12" ht="15">
      <c r="J18" s="19"/>
      <c r="K18" s="19"/>
      <c r="L18" s="19"/>
    </row>
  </sheetData>
  <sheetProtection selectLockedCells="1"/>
  <mergeCells count="10">
    <mergeCell ref="H3:H5"/>
    <mergeCell ref="I3:I5"/>
    <mergeCell ref="D4:D5"/>
    <mergeCell ref="A1:I1"/>
    <mergeCell ref="A3:A5"/>
    <mergeCell ref="B3:B5"/>
    <mergeCell ref="C3:C5"/>
    <mergeCell ref="D3:E3"/>
    <mergeCell ref="F3:F5"/>
    <mergeCell ref="G3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R49"/>
  <sheetViews>
    <sheetView tabSelected="1" zoomScaleSheetLayoutView="90" zoomScalePageLayoutView="0" workbookViewId="0" topLeftCell="A37">
      <selection activeCell="O51" sqref="O51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5.140625" style="0" customWidth="1"/>
    <col min="4" max="4" width="4.8515625" style="0" customWidth="1"/>
    <col min="5" max="5" width="5.57421875" style="0" bestFit="1" customWidth="1"/>
    <col min="6" max="6" width="6.140625" style="0" customWidth="1"/>
    <col min="7" max="8" width="6.00390625" style="0" customWidth="1"/>
    <col min="9" max="9" width="6.28125" style="0" customWidth="1"/>
    <col min="10" max="10" width="7.421875" style="0" customWidth="1"/>
    <col min="11" max="11" width="5.8515625" style="0" customWidth="1"/>
    <col min="12" max="12" width="8.8515625" style="0" customWidth="1"/>
    <col min="13" max="13" width="9.00390625" style="0" customWidth="1"/>
    <col min="15" max="15" width="9.00390625" style="0" customWidth="1"/>
  </cols>
  <sheetData>
    <row r="1" spans="1:16" ht="15.75">
      <c r="A1" s="121" t="s">
        <v>202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3" spans="1:17" ht="15" customHeight="1">
      <c r="A3" s="110" t="s">
        <v>0</v>
      </c>
      <c r="B3" s="113" t="s">
        <v>1</v>
      </c>
      <c r="C3" s="119"/>
      <c r="D3" s="119"/>
      <c r="E3" s="119"/>
      <c r="F3" s="113" t="s">
        <v>2</v>
      </c>
      <c r="G3" s="113"/>
      <c r="H3" s="113"/>
      <c r="I3" s="113"/>
      <c r="J3" s="113"/>
      <c r="K3" s="110" t="s">
        <v>99</v>
      </c>
      <c r="L3" s="113" t="s">
        <v>101</v>
      </c>
      <c r="M3" s="113"/>
      <c r="N3" s="113"/>
      <c r="O3" s="113"/>
      <c r="P3" s="122"/>
      <c r="Q3" s="53"/>
    </row>
    <row r="4" spans="1:17" ht="27" customHeight="1">
      <c r="A4" s="110"/>
      <c r="B4" s="113"/>
      <c r="C4" s="119"/>
      <c r="D4" s="119"/>
      <c r="E4" s="119"/>
      <c r="F4" s="110" t="s">
        <v>3</v>
      </c>
      <c r="G4" s="110" t="s">
        <v>4</v>
      </c>
      <c r="H4" s="113" t="s">
        <v>100</v>
      </c>
      <c r="I4" s="113"/>
      <c r="J4" s="113"/>
      <c r="K4" s="110"/>
      <c r="L4" s="112" t="s">
        <v>5</v>
      </c>
      <c r="M4" s="112"/>
      <c r="N4" s="112" t="s">
        <v>6</v>
      </c>
      <c r="O4" s="112"/>
      <c r="P4" s="73" t="s">
        <v>7</v>
      </c>
      <c r="Q4" s="53"/>
    </row>
    <row r="5" spans="1:17" ht="96.75" customHeight="1">
      <c r="A5" s="110"/>
      <c r="B5" s="113"/>
      <c r="C5" s="119"/>
      <c r="D5" s="119"/>
      <c r="E5" s="119"/>
      <c r="F5" s="110"/>
      <c r="G5" s="110"/>
      <c r="H5" s="40" t="s">
        <v>102</v>
      </c>
      <c r="I5" s="113" t="s">
        <v>8</v>
      </c>
      <c r="J5" s="113"/>
      <c r="K5" s="110"/>
      <c r="L5" s="39" t="s">
        <v>9</v>
      </c>
      <c r="M5" s="39" t="s">
        <v>10</v>
      </c>
      <c r="N5" s="39" t="s">
        <v>11</v>
      </c>
      <c r="O5" s="39" t="s">
        <v>12</v>
      </c>
      <c r="P5" s="74" t="s">
        <v>13</v>
      </c>
      <c r="Q5" s="77" t="s">
        <v>196</v>
      </c>
    </row>
    <row r="6" spans="1:17" ht="28.5" customHeight="1">
      <c r="A6" s="116"/>
      <c r="B6" s="116"/>
      <c r="C6" s="113" t="s">
        <v>96</v>
      </c>
      <c r="D6" s="113" t="s">
        <v>97</v>
      </c>
      <c r="E6" s="113" t="s">
        <v>98</v>
      </c>
      <c r="F6" s="116"/>
      <c r="G6" s="116"/>
      <c r="H6" s="116"/>
      <c r="I6" s="118" t="s">
        <v>14</v>
      </c>
      <c r="J6" s="112" t="s">
        <v>15</v>
      </c>
      <c r="K6" s="112"/>
      <c r="L6" s="33">
        <v>17</v>
      </c>
      <c r="M6" s="33">
        <v>23</v>
      </c>
      <c r="N6" s="33">
        <v>17</v>
      </c>
      <c r="O6" s="33">
        <v>22</v>
      </c>
      <c r="P6" s="73">
        <v>17</v>
      </c>
      <c r="Q6" s="78">
        <v>20</v>
      </c>
    </row>
    <row r="7" spans="1:17" ht="19.5" customHeight="1">
      <c r="A7" s="116"/>
      <c r="B7" s="116"/>
      <c r="C7" s="113"/>
      <c r="D7" s="113"/>
      <c r="E7" s="113"/>
      <c r="F7" s="116"/>
      <c r="G7" s="116"/>
      <c r="H7" s="116"/>
      <c r="I7" s="118"/>
      <c r="J7" s="112"/>
      <c r="K7" s="112"/>
      <c r="L7" s="33" t="s">
        <v>197</v>
      </c>
      <c r="M7" s="33" t="s">
        <v>197</v>
      </c>
      <c r="N7" s="33" t="s">
        <v>197</v>
      </c>
      <c r="O7" s="33" t="s">
        <v>197</v>
      </c>
      <c r="P7" s="73" t="s">
        <v>197</v>
      </c>
      <c r="Q7" s="78" t="s">
        <v>197</v>
      </c>
    </row>
    <row r="8" spans="1:17" ht="1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75">
        <v>16</v>
      </c>
      <c r="Q8" s="77">
        <v>17</v>
      </c>
    </row>
    <row r="9" spans="1:18" ht="15">
      <c r="A9" s="69" t="s">
        <v>16</v>
      </c>
      <c r="B9" s="21" t="s">
        <v>17</v>
      </c>
      <c r="C9" s="21"/>
      <c r="D9" s="21"/>
      <c r="E9" s="39"/>
      <c r="F9" s="48"/>
      <c r="G9" s="48"/>
      <c r="H9" s="39">
        <f>SUM(H10:H22)</f>
        <v>2052</v>
      </c>
      <c r="I9" s="39"/>
      <c r="J9" s="39"/>
      <c r="K9" s="39"/>
      <c r="L9" s="39">
        <f>SUM(L10:L22)</f>
        <v>512</v>
      </c>
      <c r="M9" s="39">
        <f>SUM(M10:M22)</f>
        <v>604</v>
      </c>
      <c r="N9" s="39">
        <f>SUM(N10:N22)</f>
        <v>305</v>
      </c>
      <c r="O9" s="39">
        <f>SUM(O10:O22)</f>
        <v>267</v>
      </c>
      <c r="P9" s="74">
        <f>SUM(P10:P22)</f>
        <v>137</v>
      </c>
      <c r="Q9" s="77">
        <v>227</v>
      </c>
      <c r="R9" s="1"/>
    </row>
    <row r="10" spans="1:17" ht="15">
      <c r="A10" s="70" t="s">
        <v>18</v>
      </c>
      <c r="B10" s="22" t="s">
        <v>19</v>
      </c>
      <c r="C10" s="22"/>
      <c r="D10" s="33"/>
      <c r="E10" s="32" t="s">
        <v>116</v>
      </c>
      <c r="F10" s="47"/>
      <c r="G10" s="47"/>
      <c r="H10" s="33">
        <f aca="true" t="shared" si="0" ref="H10:H18">SUM(L10:P10)</f>
        <v>121</v>
      </c>
      <c r="I10" s="86">
        <v>121</v>
      </c>
      <c r="J10" s="86"/>
      <c r="K10" s="22"/>
      <c r="L10" s="33">
        <v>17</v>
      </c>
      <c r="M10" s="33">
        <v>43</v>
      </c>
      <c r="N10" s="33">
        <v>16</v>
      </c>
      <c r="O10" s="33">
        <v>45</v>
      </c>
      <c r="P10" s="73"/>
      <c r="Q10" s="53"/>
    </row>
    <row r="11" spans="1:17" ht="15">
      <c r="A11" s="70" t="s">
        <v>20</v>
      </c>
      <c r="B11" s="22" t="s">
        <v>21</v>
      </c>
      <c r="C11" s="22"/>
      <c r="D11" s="33">
        <v>6</v>
      </c>
      <c r="E11" s="33"/>
      <c r="F11" s="47"/>
      <c r="G11" s="47"/>
      <c r="H11" s="33">
        <v>210</v>
      </c>
      <c r="I11" s="86">
        <v>210</v>
      </c>
      <c r="J11" s="86"/>
      <c r="K11" s="22"/>
      <c r="L11" s="33">
        <v>51</v>
      </c>
      <c r="M11" s="33">
        <v>53</v>
      </c>
      <c r="N11" s="33">
        <v>20</v>
      </c>
      <c r="O11" s="33">
        <v>30</v>
      </c>
      <c r="P11" s="73">
        <v>20</v>
      </c>
      <c r="Q11" s="79">
        <v>36</v>
      </c>
    </row>
    <row r="12" spans="1:17" ht="15">
      <c r="A12" s="70" t="s">
        <v>22</v>
      </c>
      <c r="B12" s="22" t="s">
        <v>23</v>
      </c>
      <c r="C12" s="22"/>
      <c r="D12" s="33">
        <v>3</v>
      </c>
      <c r="E12" s="33"/>
      <c r="F12" s="47"/>
      <c r="G12" s="47"/>
      <c r="H12" s="33">
        <f t="shared" si="0"/>
        <v>171</v>
      </c>
      <c r="I12" s="86">
        <v>171</v>
      </c>
      <c r="J12" s="86"/>
      <c r="K12" s="22"/>
      <c r="L12" s="33">
        <v>51</v>
      </c>
      <c r="M12" s="33">
        <v>80</v>
      </c>
      <c r="N12" s="33">
        <v>40</v>
      </c>
      <c r="O12" s="33"/>
      <c r="P12" s="73"/>
      <c r="Q12" s="53"/>
    </row>
    <row r="13" spans="1:18" ht="15">
      <c r="A13" s="70" t="s">
        <v>24</v>
      </c>
      <c r="B13" s="22" t="s">
        <v>25</v>
      </c>
      <c r="C13" s="22"/>
      <c r="D13" s="33">
        <v>2</v>
      </c>
      <c r="E13" s="33"/>
      <c r="F13" s="47"/>
      <c r="G13" s="47"/>
      <c r="H13" s="33">
        <f t="shared" si="0"/>
        <v>140</v>
      </c>
      <c r="I13" s="86">
        <v>140</v>
      </c>
      <c r="J13" s="86"/>
      <c r="K13" s="22"/>
      <c r="L13" s="33">
        <v>68</v>
      </c>
      <c r="M13" s="33">
        <v>72</v>
      </c>
      <c r="N13" s="33"/>
      <c r="O13" s="33"/>
      <c r="P13" s="73"/>
      <c r="Q13" s="53"/>
      <c r="R13" s="1"/>
    </row>
    <row r="14" spans="1:17" ht="15">
      <c r="A14" s="70" t="s">
        <v>26</v>
      </c>
      <c r="B14" s="22" t="s">
        <v>29</v>
      </c>
      <c r="C14" s="22"/>
      <c r="D14" s="33">
        <v>2</v>
      </c>
      <c r="E14" s="33"/>
      <c r="F14" s="47"/>
      <c r="G14" s="47"/>
      <c r="H14" s="33">
        <f t="shared" si="0"/>
        <v>70</v>
      </c>
      <c r="I14" s="86">
        <v>67</v>
      </c>
      <c r="J14" s="86">
        <v>3</v>
      </c>
      <c r="K14" s="22"/>
      <c r="L14" s="33">
        <v>34</v>
      </c>
      <c r="M14" s="33">
        <v>36</v>
      </c>
      <c r="N14" s="33"/>
      <c r="O14" s="33"/>
      <c r="P14" s="73"/>
      <c r="Q14" s="53"/>
    </row>
    <row r="15" spans="1:17" ht="15">
      <c r="A15" s="70" t="s">
        <v>28</v>
      </c>
      <c r="B15" s="22" t="s">
        <v>31</v>
      </c>
      <c r="C15" s="22"/>
      <c r="D15" s="33">
        <v>4</v>
      </c>
      <c r="E15" s="32"/>
      <c r="F15" s="47"/>
      <c r="G15" s="47"/>
      <c r="H15" s="33">
        <f t="shared" si="0"/>
        <v>70</v>
      </c>
      <c r="I15" s="86">
        <v>67</v>
      </c>
      <c r="J15" s="86">
        <v>3</v>
      </c>
      <c r="K15" s="22"/>
      <c r="L15" s="33"/>
      <c r="M15" s="33"/>
      <c r="N15" s="33">
        <v>24</v>
      </c>
      <c r="O15" s="33">
        <v>46</v>
      </c>
      <c r="P15" s="73"/>
      <c r="Q15" s="53"/>
    </row>
    <row r="16" spans="1:17" ht="15">
      <c r="A16" s="70" t="s">
        <v>30</v>
      </c>
      <c r="B16" s="22" t="s">
        <v>27</v>
      </c>
      <c r="C16" s="22"/>
      <c r="D16" s="33">
        <v>5</v>
      </c>
      <c r="E16" s="32"/>
      <c r="F16" s="47"/>
      <c r="G16" s="47"/>
      <c r="H16" s="33">
        <f t="shared" si="0"/>
        <v>140</v>
      </c>
      <c r="I16" s="86">
        <v>140</v>
      </c>
      <c r="J16" s="86"/>
      <c r="K16" s="22"/>
      <c r="L16" s="33"/>
      <c r="M16" s="33"/>
      <c r="N16" s="33">
        <v>56</v>
      </c>
      <c r="O16" s="33">
        <v>37</v>
      </c>
      <c r="P16" s="73">
        <v>47</v>
      </c>
      <c r="Q16" s="53"/>
    </row>
    <row r="17" spans="1:17" ht="25.5">
      <c r="A17" s="70" t="s">
        <v>32</v>
      </c>
      <c r="B17" s="22" t="s">
        <v>33</v>
      </c>
      <c r="C17" s="22"/>
      <c r="D17" s="33">
        <v>2</v>
      </c>
      <c r="E17" s="32"/>
      <c r="F17" s="47"/>
      <c r="G17" s="47"/>
      <c r="H17" s="33">
        <f t="shared" si="0"/>
        <v>70</v>
      </c>
      <c r="I17" s="86">
        <v>70</v>
      </c>
      <c r="J17" s="86"/>
      <c r="K17" s="22"/>
      <c r="L17" s="33">
        <v>34</v>
      </c>
      <c r="M17" s="33">
        <v>36</v>
      </c>
      <c r="N17" s="33"/>
      <c r="O17" s="33"/>
      <c r="P17" s="73"/>
      <c r="Q17" s="53"/>
    </row>
    <row r="18" spans="1:17" ht="15">
      <c r="A18" s="70" t="s">
        <v>34</v>
      </c>
      <c r="B18" s="22" t="s">
        <v>35</v>
      </c>
      <c r="C18" s="22" t="s">
        <v>117</v>
      </c>
      <c r="D18" s="33">
        <v>4</v>
      </c>
      <c r="E18" s="33"/>
      <c r="F18" s="47"/>
      <c r="G18" s="47"/>
      <c r="H18" s="33">
        <f t="shared" si="0"/>
        <v>171</v>
      </c>
      <c r="I18" s="86"/>
      <c r="J18" s="86">
        <v>171</v>
      </c>
      <c r="K18" s="22"/>
      <c r="L18" s="33">
        <v>51</v>
      </c>
      <c r="M18" s="33">
        <v>60</v>
      </c>
      <c r="N18" s="33">
        <v>36</v>
      </c>
      <c r="O18" s="33">
        <v>24</v>
      </c>
      <c r="P18" s="73"/>
      <c r="Q18" s="53"/>
    </row>
    <row r="19" spans="1:17" ht="15">
      <c r="A19" s="70" t="s">
        <v>36</v>
      </c>
      <c r="B19" s="22" t="s">
        <v>39</v>
      </c>
      <c r="C19" s="22"/>
      <c r="D19" s="33"/>
      <c r="E19" s="33">
        <v>6</v>
      </c>
      <c r="F19" s="47"/>
      <c r="G19" s="47"/>
      <c r="H19" s="33">
        <v>342</v>
      </c>
      <c r="I19" s="86">
        <v>335</v>
      </c>
      <c r="J19" s="86">
        <v>7</v>
      </c>
      <c r="K19" s="22"/>
      <c r="L19" s="33">
        <v>85</v>
      </c>
      <c r="M19" s="33">
        <v>80</v>
      </c>
      <c r="N19" s="33">
        <v>30</v>
      </c>
      <c r="O19" s="33">
        <v>50</v>
      </c>
      <c r="P19" s="73">
        <v>30</v>
      </c>
      <c r="Q19" s="78">
        <v>67</v>
      </c>
    </row>
    <row r="20" spans="1:17" ht="15">
      <c r="A20" s="70" t="s">
        <v>38</v>
      </c>
      <c r="B20" s="22" t="s">
        <v>37</v>
      </c>
      <c r="C20" s="22"/>
      <c r="D20" s="22"/>
      <c r="E20" s="33">
        <v>6</v>
      </c>
      <c r="F20" s="47"/>
      <c r="G20" s="47"/>
      <c r="H20" s="33">
        <v>285</v>
      </c>
      <c r="I20" s="86">
        <v>270</v>
      </c>
      <c r="J20" s="86">
        <v>15</v>
      </c>
      <c r="K20" s="22"/>
      <c r="L20" s="33">
        <v>53</v>
      </c>
      <c r="M20" s="33">
        <v>81</v>
      </c>
      <c r="N20" s="33">
        <v>36</v>
      </c>
      <c r="O20" s="33">
        <v>35</v>
      </c>
      <c r="P20" s="73">
        <v>40</v>
      </c>
      <c r="Q20" s="78">
        <v>40</v>
      </c>
    </row>
    <row r="21" spans="1:17" ht="15">
      <c r="A21" s="70" t="s">
        <v>40</v>
      </c>
      <c r="B21" s="22" t="s">
        <v>87</v>
      </c>
      <c r="C21" s="22"/>
      <c r="D21" s="33">
        <v>6</v>
      </c>
      <c r="E21" s="33"/>
      <c r="F21" s="47"/>
      <c r="G21" s="47"/>
      <c r="H21" s="33">
        <v>228</v>
      </c>
      <c r="I21" s="86">
        <v>205</v>
      </c>
      <c r="J21" s="86">
        <v>23</v>
      </c>
      <c r="K21" s="22"/>
      <c r="L21" s="33">
        <v>68</v>
      </c>
      <c r="M21" s="33">
        <v>63</v>
      </c>
      <c r="N21" s="33">
        <v>47</v>
      </c>
      <c r="O21" s="33"/>
      <c r="P21" s="73"/>
      <c r="Q21" s="78">
        <v>50</v>
      </c>
    </row>
    <row r="22" spans="1:17" ht="15.75" customHeight="1">
      <c r="A22" s="70" t="s">
        <v>89</v>
      </c>
      <c r="B22" s="22" t="s">
        <v>88</v>
      </c>
      <c r="C22" s="22">
        <v>6</v>
      </c>
      <c r="D22" s="33"/>
      <c r="E22" s="32"/>
      <c r="F22" s="47"/>
      <c r="G22" s="47"/>
      <c r="H22" s="33">
        <v>34</v>
      </c>
      <c r="I22" s="86">
        <v>34</v>
      </c>
      <c r="J22" s="86"/>
      <c r="K22" s="22"/>
      <c r="L22" s="33"/>
      <c r="M22" s="33"/>
      <c r="N22" s="33"/>
      <c r="O22" s="33"/>
      <c r="P22" s="73"/>
      <c r="Q22" s="78">
        <v>34</v>
      </c>
    </row>
    <row r="23" spans="1:17" s="20" customFormat="1" ht="43.5" customHeight="1">
      <c r="A23" s="69"/>
      <c r="B23" s="21" t="s">
        <v>186</v>
      </c>
      <c r="C23" s="21"/>
      <c r="D23" s="21"/>
      <c r="E23" s="39"/>
      <c r="F23" s="39">
        <f aca="true" t="shared" si="1" ref="F23:O23">SUM(F31+F24+F40)</f>
        <v>1080</v>
      </c>
      <c r="G23" s="39">
        <f t="shared" si="1"/>
        <v>360</v>
      </c>
      <c r="H23" s="39">
        <f t="shared" si="1"/>
        <v>720</v>
      </c>
      <c r="I23" s="39">
        <f t="shared" si="1"/>
        <v>392</v>
      </c>
      <c r="J23" s="39">
        <f t="shared" si="1"/>
        <v>320</v>
      </c>
      <c r="K23" s="39">
        <f t="shared" si="1"/>
        <v>1404</v>
      </c>
      <c r="L23" s="39">
        <f t="shared" si="1"/>
        <v>100</v>
      </c>
      <c r="M23" s="39">
        <f t="shared" si="1"/>
        <v>224</v>
      </c>
      <c r="N23" s="39">
        <f t="shared" si="1"/>
        <v>307</v>
      </c>
      <c r="O23" s="39">
        <f t="shared" si="1"/>
        <v>525</v>
      </c>
      <c r="P23" s="74">
        <v>539</v>
      </c>
      <c r="Q23" s="77"/>
    </row>
    <row r="24" spans="1:17" s="20" customFormat="1" ht="15">
      <c r="A24" s="31" t="s">
        <v>41</v>
      </c>
      <c r="B24" s="24" t="s">
        <v>185</v>
      </c>
      <c r="C24" s="24"/>
      <c r="D24" s="24"/>
      <c r="E24" s="39"/>
      <c r="F24" s="39">
        <f>SUM(F25:F29)</f>
        <v>294</v>
      </c>
      <c r="G24" s="39">
        <f>SUM(G25:G29)</f>
        <v>85</v>
      </c>
      <c r="H24" s="39">
        <f>SUM(H25:H29)</f>
        <v>209</v>
      </c>
      <c r="I24" s="39">
        <f>SUM(I25:I29)</f>
        <v>90</v>
      </c>
      <c r="J24" s="39">
        <f>SUM(J25:J29)</f>
        <v>119</v>
      </c>
      <c r="K24" s="21"/>
      <c r="L24" s="39">
        <f>SUM(L25:L29)</f>
        <v>100</v>
      </c>
      <c r="M24" s="39">
        <f>SUM(M25:M29)</f>
        <v>32</v>
      </c>
      <c r="N24" s="39"/>
      <c r="O24" s="39">
        <f>SUM(O25:O29)</f>
        <v>45</v>
      </c>
      <c r="P24" s="74">
        <f>SUM(P25:P29)</f>
        <v>32</v>
      </c>
      <c r="Q24" s="76"/>
    </row>
    <row r="25" spans="1:17" ht="15">
      <c r="A25" s="68" t="s">
        <v>84</v>
      </c>
      <c r="B25" s="34" t="s">
        <v>103</v>
      </c>
      <c r="C25" s="25"/>
      <c r="D25" s="29">
        <v>1</v>
      </c>
      <c r="E25" s="32"/>
      <c r="F25" s="33">
        <v>52</v>
      </c>
      <c r="G25" s="33">
        <f>F25-H25</f>
        <v>16</v>
      </c>
      <c r="H25" s="33">
        <f>SUM(L25:P25)</f>
        <v>36</v>
      </c>
      <c r="I25" s="33">
        <f>H25-J25</f>
        <v>12</v>
      </c>
      <c r="J25" s="33">
        <v>24</v>
      </c>
      <c r="K25" s="33"/>
      <c r="L25" s="33">
        <v>36</v>
      </c>
      <c r="M25" s="33"/>
      <c r="N25" s="33"/>
      <c r="O25" s="33"/>
      <c r="P25" s="73"/>
      <c r="Q25" s="53"/>
    </row>
    <row r="26" spans="1:17" ht="24.75">
      <c r="A26" s="68" t="s">
        <v>85</v>
      </c>
      <c r="B26" s="35" t="s">
        <v>104</v>
      </c>
      <c r="C26" s="25"/>
      <c r="D26" s="29">
        <v>1</v>
      </c>
      <c r="E26" s="32"/>
      <c r="F26" s="33">
        <v>94</v>
      </c>
      <c r="G26" s="33">
        <f>F26-H26</f>
        <v>30</v>
      </c>
      <c r="H26" s="33">
        <f>SUM(L26:P26)</f>
        <v>64</v>
      </c>
      <c r="I26" s="33">
        <f>H26-J26</f>
        <v>28</v>
      </c>
      <c r="J26" s="33">
        <v>36</v>
      </c>
      <c r="K26" s="33"/>
      <c r="L26" s="33">
        <v>64</v>
      </c>
      <c r="M26" s="33"/>
      <c r="N26" s="33"/>
      <c r="O26" s="33"/>
      <c r="P26" s="73"/>
      <c r="Q26" s="53"/>
    </row>
    <row r="27" spans="1:17" ht="24.75">
      <c r="A27" s="68" t="s">
        <v>107</v>
      </c>
      <c r="B27" s="36" t="s">
        <v>105</v>
      </c>
      <c r="C27" s="25">
        <v>2</v>
      </c>
      <c r="D27" s="29"/>
      <c r="E27" s="32"/>
      <c r="F27" s="33">
        <v>46</v>
      </c>
      <c r="G27" s="33">
        <f>F27-H27</f>
        <v>14</v>
      </c>
      <c r="H27" s="33">
        <f>SUM(L27:P27)</f>
        <v>32</v>
      </c>
      <c r="I27" s="33">
        <f>H27-J27</f>
        <v>18</v>
      </c>
      <c r="J27" s="33">
        <v>14</v>
      </c>
      <c r="K27" s="33"/>
      <c r="L27" s="33"/>
      <c r="M27" s="33">
        <v>32</v>
      </c>
      <c r="N27" s="33"/>
      <c r="O27" s="33"/>
      <c r="P27" s="73"/>
      <c r="Q27" s="53"/>
    </row>
    <row r="28" spans="1:17" ht="15">
      <c r="A28" s="68" t="s">
        <v>108</v>
      </c>
      <c r="B28" s="34" t="s">
        <v>106</v>
      </c>
      <c r="C28" s="25"/>
      <c r="D28" s="29">
        <v>5</v>
      </c>
      <c r="E28" s="32"/>
      <c r="F28" s="33">
        <v>46</v>
      </c>
      <c r="G28" s="33">
        <f>F28-H28</f>
        <v>14</v>
      </c>
      <c r="H28" s="33">
        <f>SUM(L28:P28)</f>
        <v>32</v>
      </c>
      <c r="I28" s="33">
        <f>H28-J28</f>
        <v>22</v>
      </c>
      <c r="J28" s="33">
        <v>10</v>
      </c>
      <c r="K28" s="33"/>
      <c r="L28" s="33"/>
      <c r="M28" s="33"/>
      <c r="N28" s="33"/>
      <c r="O28" s="33"/>
      <c r="P28" s="73">
        <v>32</v>
      </c>
      <c r="Q28" s="53"/>
    </row>
    <row r="29" spans="1:17" ht="25.5">
      <c r="A29" s="68" t="s">
        <v>109</v>
      </c>
      <c r="B29" s="25" t="s">
        <v>86</v>
      </c>
      <c r="C29" s="25"/>
      <c r="D29" s="29">
        <v>4</v>
      </c>
      <c r="E29" s="32"/>
      <c r="F29" s="33">
        <v>56</v>
      </c>
      <c r="G29" s="33">
        <f>F29-H29</f>
        <v>11</v>
      </c>
      <c r="H29" s="33">
        <f>SUM(L29:P29)</f>
        <v>45</v>
      </c>
      <c r="I29" s="33">
        <f>H29-J29</f>
        <v>10</v>
      </c>
      <c r="J29" s="33">
        <v>35</v>
      </c>
      <c r="K29" s="33"/>
      <c r="L29" s="33"/>
      <c r="M29" s="33"/>
      <c r="N29" s="33"/>
      <c r="O29" s="33">
        <v>45</v>
      </c>
      <c r="P29" s="73"/>
      <c r="Q29" s="53"/>
    </row>
    <row r="30" spans="1:17" s="20" customFormat="1" ht="15">
      <c r="A30" s="69" t="s">
        <v>42</v>
      </c>
      <c r="B30" s="21" t="s">
        <v>43</v>
      </c>
      <c r="C30" s="23"/>
      <c r="D30" s="71"/>
      <c r="E30" s="72"/>
      <c r="F30" s="39">
        <f>F31</f>
        <v>706</v>
      </c>
      <c r="G30" s="39">
        <f aca="true" t="shared" si="2" ref="G30:P30">G31</f>
        <v>235</v>
      </c>
      <c r="H30" s="39">
        <f t="shared" si="2"/>
        <v>471</v>
      </c>
      <c r="I30" s="39">
        <f t="shared" si="2"/>
        <v>302</v>
      </c>
      <c r="J30" s="39">
        <f t="shared" si="2"/>
        <v>169</v>
      </c>
      <c r="K30" s="39">
        <f t="shared" si="2"/>
        <v>1404</v>
      </c>
      <c r="L30" s="39"/>
      <c r="M30" s="39">
        <f t="shared" si="2"/>
        <v>192</v>
      </c>
      <c r="N30" s="39">
        <f t="shared" si="2"/>
        <v>307</v>
      </c>
      <c r="O30" s="39">
        <f t="shared" si="2"/>
        <v>466</v>
      </c>
      <c r="P30" s="74">
        <f t="shared" si="2"/>
        <v>417</v>
      </c>
      <c r="Q30" s="77">
        <v>493</v>
      </c>
    </row>
    <row r="31" spans="1:17" ht="15">
      <c r="A31" s="31" t="s">
        <v>44</v>
      </c>
      <c r="B31" s="24" t="s">
        <v>45</v>
      </c>
      <c r="C31" s="24"/>
      <c r="D31" s="24"/>
      <c r="E31" s="33"/>
      <c r="F31" s="39">
        <f aca="true" t="shared" si="3" ref="F31:K31">SUM(F37+F32)</f>
        <v>706</v>
      </c>
      <c r="G31" s="39">
        <f t="shared" si="3"/>
        <v>235</v>
      </c>
      <c r="H31" s="39">
        <f t="shared" si="3"/>
        <v>471</v>
      </c>
      <c r="I31" s="39">
        <f t="shared" si="3"/>
        <v>302</v>
      </c>
      <c r="J31" s="39">
        <f t="shared" si="3"/>
        <v>169</v>
      </c>
      <c r="K31" s="39">
        <f t="shared" si="3"/>
        <v>1404</v>
      </c>
      <c r="L31" s="39"/>
      <c r="M31" s="39">
        <f>SUM(M37+M32)</f>
        <v>192</v>
      </c>
      <c r="N31" s="39">
        <f>SUM(N37+N32)</f>
        <v>307</v>
      </c>
      <c r="O31" s="39">
        <f>SUM(O37+O32)</f>
        <v>466</v>
      </c>
      <c r="P31" s="74">
        <f>SUM(P37+P32)</f>
        <v>417</v>
      </c>
      <c r="Q31" s="77">
        <v>493</v>
      </c>
    </row>
    <row r="32" spans="1:17" ht="51.75" customHeight="1">
      <c r="A32" s="31" t="s">
        <v>46</v>
      </c>
      <c r="B32" s="37" t="s">
        <v>110</v>
      </c>
      <c r="C32" s="23"/>
      <c r="D32" s="23"/>
      <c r="E32" s="39">
        <v>6</v>
      </c>
      <c r="F32" s="39">
        <f>SUM(F33:F34)</f>
        <v>438</v>
      </c>
      <c r="G32" s="39">
        <f>F32-H32</f>
        <v>152</v>
      </c>
      <c r="H32" s="39">
        <f>SUM(H33:H34)</f>
        <v>286</v>
      </c>
      <c r="I32" s="39">
        <f>SUM(I33:I34)</f>
        <v>168</v>
      </c>
      <c r="J32" s="39">
        <f>SUM(J33:J34)</f>
        <v>118</v>
      </c>
      <c r="K32" s="39">
        <f>SUM(K33:K36)</f>
        <v>1332</v>
      </c>
      <c r="L32" s="39"/>
      <c r="M32" s="39">
        <v>192</v>
      </c>
      <c r="N32" s="39">
        <v>248</v>
      </c>
      <c r="O32" s="39">
        <v>417</v>
      </c>
      <c r="P32" s="74">
        <v>349</v>
      </c>
      <c r="Q32" s="77">
        <v>412</v>
      </c>
    </row>
    <row r="33" spans="1:17" ht="29.25" customHeight="1">
      <c r="A33" s="68" t="s">
        <v>47</v>
      </c>
      <c r="B33" s="36" t="s">
        <v>111</v>
      </c>
      <c r="C33" s="25"/>
      <c r="D33" s="29">
        <v>6</v>
      </c>
      <c r="E33" s="33"/>
      <c r="F33" s="33">
        <v>48</v>
      </c>
      <c r="G33" s="33">
        <f>F33-H33</f>
        <v>16</v>
      </c>
      <c r="H33" s="33">
        <f>SUM(L33:P33)</f>
        <v>32</v>
      </c>
      <c r="I33" s="33">
        <f>H33-J33</f>
        <v>14</v>
      </c>
      <c r="J33" s="33">
        <v>18</v>
      </c>
      <c r="K33" s="33"/>
      <c r="L33" s="33"/>
      <c r="M33" s="33">
        <v>32</v>
      </c>
      <c r="N33" s="33"/>
      <c r="O33" s="33"/>
      <c r="P33" s="73"/>
      <c r="Q33" s="53"/>
    </row>
    <row r="34" spans="1:17" ht="48.75">
      <c r="A34" s="68" t="s">
        <v>112</v>
      </c>
      <c r="B34" s="36" t="s">
        <v>110</v>
      </c>
      <c r="C34" s="25"/>
      <c r="D34" s="29">
        <v>6</v>
      </c>
      <c r="E34" s="33"/>
      <c r="F34" s="33">
        <v>390</v>
      </c>
      <c r="G34" s="33">
        <f>F34-H34</f>
        <v>136</v>
      </c>
      <c r="H34" s="33">
        <v>254</v>
      </c>
      <c r="I34" s="33">
        <f>H34-J34</f>
        <v>154</v>
      </c>
      <c r="J34" s="33">
        <v>100</v>
      </c>
      <c r="K34" s="33"/>
      <c r="L34" s="33"/>
      <c r="M34" s="33">
        <v>52</v>
      </c>
      <c r="N34" s="33">
        <v>32</v>
      </c>
      <c r="O34" s="33">
        <v>21</v>
      </c>
      <c r="P34" s="73">
        <v>79</v>
      </c>
      <c r="Q34" s="78">
        <v>70</v>
      </c>
    </row>
    <row r="35" spans="1:17" ht="15">
      <c r="A35" s="68" t="s">
        <v>182</v>
      </c>
      <c r="B35" s="25" t="s">
        <v>199</v>
      </c>
      <c r="C35" s="25"/>
      <c r="D35" s="29"/>
      <c r="E35" s="33"/>
      <c r="F35" s="33"/>
      <c r="G35" s="33"/>
      <c r="H35" s="33"/>
      <c r="I35" s="33"/>
      <c r="J35" s="33"/>
      <c r="K35" s="33">
        <f>SUM(L35:P35:Q35)</f>
        <v>540</v>
      </c>
      <c r="L35" s="33"/>
      <c r="M35" s="33">
        <v>108</v>
      </c>
      <c r="N35" s="33">
        <v>108</v>
      </c>
      <c r="O35" s="33">
        <v>144</v>
      </c>
      <c r="P35" s="73">
        <v>90</v>
      </c>
      <c r="Q35" s="78">
        <v>90</v>
      </c>
    </row>
    <row r="36" spans="1:17" ht="15">
      <c r="A36" s="68" t="s">
        <v>183</v>
      </c>
      <c r="B36" s="25" t="s">
        <v>200</v>
      </c>
      <c r="C36" s="29">
        <v>6</v>
      </c>
      <c r="D36" s="25"/>
      <c r="E36" s="32"/>
      <c r="F36" s="33"/>
      <c r="G36" s="33"/>
      <c r="H36" s="33"/>
      <c r="I36" s="33"/>
      <c r="J36" s="33"/>
      <c r="K36" s="33">
        <f>SUM(L36:P36:Q36)</f>
        <v>792</v>
      </c>
      <c r="L36" s="33"/>
      <c r="M36" s="33"/>
      <c r="N36" s="33">
        <v>108</v>
      </c>
      <c r="O36" s="33">
        <v>252</v>
      </c>
      <c r="P36" s="73">
        <v>180</v>
      </c>
      <c r="Q36" s="78">
        <v>252</v>
      </c>
    </row>
    <row r="37" spans="1:17" s="20" customFormat="1" ht="15">
      <c r="A37" s="30" t="s">
        <v>180</v>
      </c>
      <c r="B37" s="38" t="s">
        <v>113</v>
      </c>
      <c r="C37" s="26"/>
      <c r="D37" s="26"/>
      <c r="E37" s="39">
        <v>6</v>
      </c>
      <c r="F37" s="39">
        <f>F38</f>
        <v>268</v>
      </c>
      <c r="G37" s="39">
        <f>G38</f>
        <v>83</v>
      </c>
      <c r="H37" s="39">
        <f>H38</f>
        <v>185</v>
      </c>
      <c r="I37" s="39">
        <f>I38</f>
        <v>134</v>
      </c>
      <c r="J37" s="39">
        <f>J38</f>
        <v>51</v>
      </c>
      <c r="K37" s="39">
        <v>72</v>
      </c>
      <c r="L37" s="39"/>
      <c r="M37" s="39"/>
      <c r="N37" s="39">
        <v>59</v>
      </c>
      <c r="O37" s="39">
        <v>49</v>
      </c>
      <c r="P37" s="74">
        <v>68</v>
      </c>
      <c r="Q37" s="77">
        <v>81</v>
      </c>
    </row>
    <row r="38" spans="1:17" s="20" customFormat="1" ht="36.75">
      <c r="A38" s="28" t="s">
        <v>181</v>
      </c>
      <c r="B38" s="36" t="s">
        <v>114</v>
      </c>
      <c r="C38" s="27"/>
      <c r="D38" s="28">
        <v>6</v>
      </c>
      <c r="E38" s="33"/>
      <c r="F38" s="33">
        <v>268</v>
      </c>
      <c r="G38" s="33">
        <f>F38-H38</f>
        <v>83</v>
      </c>
      <c r="H38" s="33">
        <v>185</v>
      </c>
      <c r="I38" s="33">
        <f>H38-J38</f>
        <v>134</v>
      </c>
      <c r="J38" s="33">
        <v>51</v>
      </c>
      <c r="K38" s="33"/>
      <c r="L38" s="33"/>
      <c r="M38" s="33"/>
      <c r="N38" s="33">
        <v>44</v>
      </c>
      <c r="O38" s="33">
        <v>40</v>
      </c>
      <c r="P38" s="73">
        <v>50</v>
      </c>
      <c r="Q38" s="78">
        <v>51</v>
      </c>
    </row>
    <row r="39" spans="1:17" s="20" customFormat="1" ht="15">
      <c r="A39" s="67" t="s">
        <v>184</v>
      </c>
      <c r="B39" s="36" t="s">
        <v>188</v>
      </c>
      <c r="C39" s="27"/>
      <c r="D39" s="28"/>
      <c r="E39" s="33"/>
      <c r="F39" s="33"/>
      <c r="G39" s="33"/>
      <c r="H39" s="33"/>
      <c r="I39" s="33"/>
      <c r="J39" s="33"/>
      <c r="K39" s="33">
        <v>72</v>
      </c>
      <c r="L39" s="33"/>
      <c r="M39" s="33"/>
      <c r="N39" s="33">
        <v>15</v>
      </c>
      <c r="O39" s="33">
        <v>9</v>
      </c>
      <c r="P39" s="73">
        <v>18</v>
      </c>
      <c r="Q39" s="78">
        <v>30</v>
      </c>
    </row>
    <row r="40" spans="1:17" s="20" customFormat="1" ht="15">
      <c r="A40" s="21" t="s">
        <v>48</v>
      </c>
      <c r="B40" s="21" t="s">
        <v>35</v>
      </c>
      <c r="C40" s="21"/>
      <c r="D40" s="39"/>
      <c r="E40" s="72"/>
      <c r="F40" s="39">
        <v>80</v>
      </c>
      <c r="G40" s="39">
        <v>40</v>
      </c>
      <c r="H40" s="39">
        <f>SUM(L40:P40)</f>
        <v>40</v>
      </c>
      <c r="I40" s="21"/>
      <c r="J40" s="39">
        <v>32</v>
      </c>
      <c r="K40" s="39"/>
      <c r="L40" s="21"/>
      <c r="M40" s="21"/>
      <c r="N40" s="21"/>
      <c r="O40" s="39">
        <v>14</v>
      </c>
      <c r="P40" s="74">
        <v>26</v>
      </c>
      <c r="Q40" s="76"/>
    </row>
    <row r="41" spans="1:17" s="45" customFormat="1" ht="20.25" customHeight="1">
      <c r="A41" s="115" t="s">
        <v>49</v>
      </c>
      <c r="B41" s="115"/>
      <c r="C41" s="46"/>
      <c r="D41" s="46"/>
      <c r="E41" s="43"/>
      <c r="F41" s="44">
        <f>SUM(G41:H41)</f>
        <v>3132</v>
      </c>
      <c r="G41" s="44">
        <f>SUM(G23+G9)</f>
        <v>360</v>
      </c>
      <c r="H41" s="44">
        <f>SUM(H23+H9)</f>
        <v>2772</v>
      </c>
      <c r="I41" s="44">
        <f>SUM(I23+I9)</f>
        <v>392</v>
      </c>
      <c r="J41" s="44">
        <f>SUM(J23+J9)</f>
        <v>320</v>
      </c>
      <c r="K41" s="44">
        <f>SUM(K23+K9)</f>
        <v>1404</v>
      </c>
      <c r="L41" s="43">
        <v>612</v>
      </c>
      <c r="M41" s="43">
        <v>828</v>
      </c>
      <c r="N41" s="43">
        <v>612</v>
      </c>
      <c r="O41" s="43">
        <v>792</v>
      </c>
      <c r="P41" s="80">
        <v>612</v>
      </c>
      <c r="Q41" s="77">
        <v>720</v>
      </c>
    </row>
    <row r="42" spans="1:17" ht="20.25" customHeight="1">
      <c r="A42" s="120" t="s">
        <v>95</v>
      </c>
      <c r="B42" s="120"/>
      <c r="C42" s="42"/>
      <c r="D42" s="42"/>
      <c r="E42" s="39"/>
      <c r="F42" s="22"/>
      <c r="G42" s="22"/>
      <c r="H42" s="81"/>
      <c r="I42" s="22"/>
      <c r="J42" s="22"/>
      <c r="K42" s="22"/>
      <c r="L42" s="71">
        <v>36</v>
      </c>
      <c r="M42" s="71">
        <v>36</v>
      </c>
      <c r="N42" s="71">
        <v>36</v>
      </c>
      <c r="O42" s="71">
        <v>36</v>
      </c>
      <c r="P42" s="83">
        <v>36</v>
      </c>
      <c r="Q42" s="84">
        <v>36</v>
      </c>
    </row>
    <row r="43" spans="1:17" ht="15" customHeight="1">
      <c r="A43" s="114" t="s">
        <v>205</v>
      </c>
      <c r="B43" s="114"/>
      <c r="C43" s="114"/>
      <c r="D43" s="114"/>
      <c r="E43" s="114"/>
      <c r="F43" s="114"/>
      <c r="G43" s="114"/>
      <c r="H43" s="110" t="s">
        <v>49</v>
      </c>
      <c r="I43" s="109" t="s">
        <v>90</v>
      </c>
      <c r="J43" s="109"/>
      <c r="K43" s="109"/>
      <c r="L43" s="33">
        <f>L23+L9</f>
        <v>612</v>
      </c>
      <c r="M43" s="33">
        <v>720</v>
      </c>
      <c r="N43" s="33">
        <v>381</v>
      </c>
      <c r="O43" s="33">
        <v>387</v>
      </c>
      <c r="P43" s="73">
        <v>324</v>
      </c>
      <c r="Q43" s="78">
        <v>348</v>
      </c>
    </row>
    <row r="44" spans="1:17" ht="14.25" customHeight="1">
      <c r="A44" s="114"/>
      <c r="B44" s="114"/>
      <c r="C44" s="114"/>
      <c r="D44" s="114"/>
      <c r="E44" s="114"/>
      <c r="F44" s="114"/>
      <c r="G44" s="114"/>
      <c r="H44" s="110"/>
      <c r="I44" s="109" t="s">
        <v>50</v>
      </c>
      <c r="J44" s="109"/>
      <c r="K44" s="109"/>
      <c r="L44" s="33"/>
      <c r="M44" s="33">
        <v>108</v>
      </c>
      <c r="N44" s="33">
        <v>123</v>
      </c>
      <c r="O44" s="33">
        <v>153</v>
      </c>
      <c r="P44" s="73">
        <v>108</v>
      </c>
      <c r="Q44" s="78">
        <v>120</v>
      </c>
    </row>
    <row r="45" spans="1:17" ht="26.25" customHeight="1">
      <c r="A45" s="108" t="s">
        <v>198</v>
      </c>
      <c r="B45" s="108"/>
      <c r="C45" s="108"/>
      <c r="D45" s="108"/>
      <c r="E45" s="108"/>
      <c r="F45" s="108"/>
      <c r="G45" s="108"/>
      <c r="H45" s="110"/>
      <c r="I45" s="112" t="s">
        <v>91</v>
      </c>
      <c r="J45" s="112"/>
      <c r="K45" s="112"/>
      <c r="L45" s="33"/>
      <c r="M45" s="33"/>
      <c r="N45" s="33">
        <v>108</v>
      </c>
      <c r="O45" s="33">
        <v>252</v>
      </c>
      <c r="P45" s="73">
        <v>180</v>
      </c>
      <c r="Q45" s="78">
        <v>252</v>
      </c>
    </row>
    <row r="46" spans="1:17" ht="15">
      <c r="A46" s="108" t="s">
        <v>204</v>
      </c>
      <c r="B46" s="108"/>
      <c r="C46" s="108"/>
      <c r="D46" s="108"/>
      <c r="E46" s="108"/>
      <c r="F46" s="108"/>
      <c r="G46" s="108"/>
      <c r="H46" s="110"/>
      <c r="I46" s="109" t="s">
        <v>92</v>
      </c>
      <c r="J46" s="109"/>
      <c r="K46" s="109"/>
      <c r="L46" s="33">
        <v>0</v>
      </c>
      <c r="M46" s="33">
        <v>2</v>
      </c>
      <c r="N46" s="33">
        <v>0</v>
      </c>
      <c r="O46" s="33">
        <v>1</v>
      </c>
      <c r="P46" s="73">
        <v>0</v>
      </c>
      <c r="Q46" s="78">
        <v>4</v>
      </c>
    </row>
    <row r="47" spans="1:17" ht="16.5" customHeight="1">
      <c r="A47" s="111"/>
      <c r="B47" s="111"/>
      <c r="C47" s="111"/>
      <c r="D47" s="111"/>
      <c r="E47" s="111"/>
      <c r="F47" s="111"/>
      <c r="G47" s="111"/>
      <c r="H47" s="110"/>
      <c r="I47" s="109" t="s">
        <v>94</v>
      </c>
      <c r="J47" s="109"/>
      <c r="K47" s="109"/>
      <c r="L47" s="33">
        <v>2</v>
      </c>
      <c r="M47" s="33">
        <v>3</v>
      </c>
      <c r="N47" s="33">
        <v>1</v>
      </c>
      <c r="O47" s="33">
        <v>2</v>
      </c>
      <c r="P47" s="73">
        <v>1</v>
      </c>
      <c r="Q47" s="78">
        <v>4</v>
      </c>
    </row>
    <row r="48" spans="1:17" ht="16.5" customHeight="1">
      <c r="A48" s="111"/>
      <c r="B48" s="111"/>
      <c r="C48" s="111"/>
      <c r="D48" s="111"/>
      <c r="E48" s="111"/>
      <c r="F48" s="111"/>
      <c r="G48" s="111"/>
      <c r="H48" s="110"/>
      <c r="I48" s="109" t="s">
        <v>93</v>
      </c>
      <c r="J48" s="109"/>
      <c r="K48" s="109"/>
      <c r="L48" s="33"/>
      <c r="M48" s="33">
        <v>1</v>
      </c>
      <c r="N48" s="33"/>
      <c r="O48" s="33">
        <v>0</v>
      </c>
      <c r="P48" s="73">
        <v>0</v>
      </c>
      <c r="Q48" s="78">
        <v>2</v>
      </c>
    </row>
    <row r="49" spans="1:16" ht="1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</sheetData>
  <sheetProtection/>
  <mergeCells count="39">
    <mergeCell ref="F3:J3"/>
    <mergeCell ref="H4:J4"/>
    <mergeCell ref="B3:B5"/>
    <mergeCell ref="C6:C7"/>
    <mergeCell ref="D6:D7"/>
    <mergeCell ref="A1:P1"/>
    <mergeCell ref="L3:P3"/>
    <mergeCell ref="F4:F5"/>
    <mergeCell ref="G4:G5"/>
    <mergeCell ref="L4:M4"/>
    <mergeCell ref="A49:P49"/>
    <mergeCell ref="H6:H7"/>
    <mergeCell ref="F6:F7"/>
    <mergeCell ref="I6:I7"/>
    <mergeCell ref="K6:K7"/>
    <mergeCell ref="N4:O4"/>
    <mergeCell ref="C3:E5"/>
    <mergeCell ref="A3:A5"/>
    <mergeCell ref="I5:J5"/>
    <mergeCell ref="K3:K5"/>
    <mergeCell ref="I43:K43"/>
    <mergeCell ref="A48:G48"/>
    <mergeCell ref="A45:G45"/>
    <mergeCell ref="A43:G44"/>
    <mergeCell ref="A41:B41"/>
    <mergeCell ref="A6:A7"/>
    <mergeCell ref="B6:B7"/>
    <mergeCell ref="A42:B42"/>
    <mergeCell ref="G6:G7"/>
    <mergeCell ref="A46:G46"/>
    <mergeCell ref="I44:K44"/>
    <mergeCell ref="H43:H48"/>
    <mergeCell ref="I48:K48"/>
    <mergeCell ref="A47:G47"/>
    <mergeCell ref="J6:J7"/>
    <mergeCell ref="E6:E7"/>
    <mergeCell ref="I47:K47"/>
    <mergeCell ref="I46:K46"/>
    <mergeCell ref="I45:K4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8" r:id="rId1"/>
  <rowBreaks count="1" manualBreakCount="1">
    <brk id="2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zoomScalePageLayoutView="0" workbookViewId="0" topLeftCell="A1">
      <selection activeCell="J7" sqref="J7:J8"/>
    </sheetView>
  </sheetViews>
  <sheetFormatPr defaultColWidth="9.140625" defaultRowHeight="15"/>
  <sheetData>
    <row r="1" spans="3:37" ht="15.75">
      <c r="C1">
        <v>1</v>
      </c>
      <c r="D1">
        <v>5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1:5" ht="15.75">
      <c r="A2" s="6" t="s">
        <v>60</v>
      </c>
      <c r="C2">
        <v>2</v>
      </c>
      <c r="D2">
        <v>10</v>
      </c>
      <c r="E2" t="s">
        <v>66</v>
      </c>
    </row>
    <row r="3" spans="1:10" ht="15.75">
      <c r="A3" s="6" t="s">
        <v>61</v>
      </c>
      <c r="C3">
        <v>3</v>
      </c>
      <c r="E3" t="s">
        <v>68</v>
      </c>
      <c r="J3" t="s">
        <v>69</v>
      </c>
    </row>
    <row r="4" spans="1:10" ht="15.75">
      <c r="A4" s="6" t="s">
        <v>62</v>
      </c>
      <c r="C4">
        <v>4</v>
      </c>
      <c r="E4" t="s">
        <v>67</v>
      </c>
      <c r="J4" t="s">
        <v>57</v>
      </c>
    </row>
    <row r="5" ht="15">
      <c r="C5">
        <v>5</v>
      </c>
    </row>
    <row r="6" ht="15">
      <c r="C6">
        <v>6</v>
      </c>
    </row>
    <row r="7" spans="3:10" ht="15">
      <c r="C7">
        <v>0</v>
      </c>
      <c r="J7" t="s">
        <v>56</v>
      </c>
    </row>
    <row r="8" ht="15">
      <c r="J8" t="s">
        <v>70</v>
      </c>
    </row>
  </sheetData>
  <sheetProtection/>
  <mergeCells count="1">
    <mergeCell ref="J1:A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zoomScalePageLayoutView="0" workbookViewId="0" topLeftCell="A1">
      <selection activeCell="A3" sqref="A3:J3"/>
    </sheetView>
  </sheetViews>
  <sheetFormatPr defaultColWidth="9.140625" defaultRowHeight="15"/>
  <sheetData>
    <row r="1" spans="2:8" ht="15">
      <c r="B1" s="124" t="s">
        <v>120</v>
      </c>
      <c r="C1" s="124"/>
      <c r="D1" s="124"/>
      <c r="E1" s="124"/>
      <c r="F1" s="124"/>
      <c r="G1" s="124"/>
      <c r="H1" s="124"/>
    </row>
    <row r="3" spans="1:10" ht="15">
      <c r="A3" s="126" t="s">
        <v>122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">
      <c r="A4" s="126" t="s">
        <v>123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">
      <c r="A5" s="125" t="s">
        <v>121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9" ht="15">
      <c r="A6" s="52" t="s">
        <v>121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2" t="s">
        <v>121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2" t="s">
        <v>121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2" t="s">
        <v>121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2" t="s">
        <v>121</v>
      </c>
      <c r="B10" s="52"/>
      <c r="C10" s="52"/>
      <c r="D10" s="52"/>
      <c r="E10" s="52"/>
      <c r="F10" s="52"/>
      <c r="G10" s="52"/>
      <c r="H10" s="52"/>
      <c r="I10" s="52"/>
    </row>
    <row r="13" ht="15">
      <c r="E13" t="s">
        <v>119</v>
      </c>
    </row>
  </sheetData>
  <sheetProtection/>
  <mergeCells count="4">
    <mergeCell ref="B1:H1"/>
    <mergeCell ref="A5:J5"/>
    <mergeCell ref="A3:J3"/>
    <mergeCell ref="A4:J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="80" zoomScaleSheetLayoutView="80" zoomScalePageLayoutView="0" workbookViewId="0" topLeftCell="A16">
      <selection activeCell="E30" sqref="E30"/>
    </sheetView>
  </sheetViews>
  <sheetFormatPr defaultColWidth="9.140625" defaultRowHeight="15"/>
  <cols>
    <col min="1" max="1" width="3.421875" style="0" bestFit="1" customWidth="1"/>
    <col min="2" max="2" width="82.7109375" style="0" customWidth="1"/>
  </cols>
  <sheetData>
    <row r="1" spans="1:2" ht="15.75">
      <c r="A1" s="53"/>
      <c r="B1" s="54" t="s">
        <v>154</v>
      </c>
    </row>
    <row r="2" spans="1:2" ht="15.75">
      <c r="A2" s="53"/>
      <c r="B2" s="54" t="s">
        <v>155</v>
      </c>
    </row>
    <row r="3" spans="1:2" ht="15.75">
      <c r="A3" s="53" t="s">
        <v>125</v>
      </c>
      <c r="B3" s="54" t="s">
        <v>124</v>
      </c>
    </row>
    <row r="4" spans="1:2" ht="15.75">
      <c r="A4" s="53"/>
      <c r="B4" s="55" t="s">
        <v>126</v>
      </c>
    </row>
    <row r="5" spans="1:2" ht="15.75">
      <c r="A5" s="53">
        <v>1</v>
      </c>
      <c r="B5" s="56" t="s">
        <v>127</v>
      </c>
    </row>
    <row r="6" spans="1:2" ht="15.75">
      <c r="A6" s="53">
        <v>2</v>
      </c>
      <c r="B6" s="56" t="s">
        <v>128</v>
      </c>
    </row>
    <row r="7" spans="1:2" ht="15.75">
      <c r="A7" s="53">
        <v>3</v>
      </c>
      <c r="B7" s="56" t="s">
        <v>129</v>
      </c>
    </row>
    <row r="8" spans="1:2" ht="15.75">
      <c r="A8" s="53">
        <v>4</v>
      </c>
      <c r="B8" s="56" t="s">
        <v>130</v>
      </c>
    </row>
    <row r="9" spans="1:2" ht="15.75">
      <c r="A9" s="53">
        <v>5</v>
      </c>
      <c r="B9" s="57" t="s">
        <v>131</v>
      </c>
    </row>
    <row r="10" spans="1:2" ht="15.75">
      <c r="A10" s="53"/>
      <c r="B10" s="55" t="s">
        <v>132</v>
      </c>
    </row>
    <row r="11" spans="1:2" ht="15.75">
      <c r="A11" s="53">
        <v>6</v>
      </c>
      <c r="B11" s="56" t="s">
        <v>133</v>
      </c>
    </row>
    <row r="12" spans="1:2" ht="15.75">
      <c r="A12" s="53">
        <v>7</v>
      </c>
      <c r="B12" s="56" t="s">
        <v>134</v>
      </c>
    </row>
    <row r="13" spans="1:2" ht="15.75">
      <c r="A13" s="53">
        <v>8</v>
      </c>
      <c r="B13" s="56" t="s">
        <v>135</v>
      </c>
    </row>
    <row r="14" spans="1:2" ht="15.75">
      <c r="A14" s="53">
        <v>9</v>
      </c>
      <c r="B14" s="56" t="s">
        <v>136</v>
      </c>
    </row>
    <row r="15" spans="1:2" ht="15.75">
      <c r="A15" s="53">
        <v>10</v>
      </c>
      <c r="B15" s="56" t="s">
        <v>137</v>
      </c>
    </row>
    <row r="16" spans="1:2" ht="15.75">
      <c r="A16" s="53">
        <v>11</v>
      </c>
      <c r="B16" s="56" t="s">
        <v>138</v>
      </c>
    </row>
    <row r="17" spans="1:2" ht="15.75">
      <c r="A17" s="53">
        <v>12</v>
      </c>
      <c r="B17" s="56" t="s">
        <v>139</v>
      </c>
    </row>
    <row r="18" spans="1:2" ht="15.75">
      <c r="A18" s="53"/>
      <c r="B18" s="55" t="s">
        <v>140</v>
      </c>
    </row>
    <row r="19" spans="1:2" ht="15.75">
      <c r="A19" s="53">
        <v>13</v>
      </c>
      <c r="B19" s="56" t="s">
        <v>153</v>
      </c>
    </row>
    <row r="20" spans="1:2" ht="15.75">
      <c r="A20" s="58">
        <v>14</v>
      </c>
      <c r="B20" s="56" t="s">
        <v>152</v>
      </c>
    </row>
    <row r="21" spans="1:2" ht="15.75">
      <c r="A21" s="53"/>
      <c r="B21" s="55" t="s">
        <v>141</v>
      </c>
    </row>
    <row r="22" spans="1:2" ht="15.75">
      <c r="A22" s="53">
        <v>15</v>
      </c>
      <c r="B22" s="56" t="s">
        <v>149</v>
      </c>
    </row>
    <row r="23" spans="1:2" ht="15.75">
      <c r="A23" s="53">
        <v>16</v>
      </c>
      <c r="B23" s="56" t="s">
        <v>150</v>
      </c>
    </row>
    <row r="24" spans="1:2" ht="15.75">
      <c r="A24" s="53">
        <v>17</v>
      </c>
      <c r="B24" s="56" t="s">
        <v>151</v>
      </c>
    </row>
    <row r="25" spans="1:2" ht="15.75">
      <c r="A25" s="53"/>
      <c r="B25" s="59" t="s">
        <v>142</v>
      </c>
    </row>
    <row r="26" spans="1:2" ht="15.75">
      <c r="A26" s="53">
        <v>18</v>
      </c>
      <c r="B26" s="56" t="s">
        <v>148</v>
      </c>
    </row>
    <row r="27" spans="1:2" ht="15.75">
      <c r="A27" s="53">
        <v>19</v>
      </c>
      <c r="B27" s="56" t="s">
        <v>147</v>
      </c>
    </row>
    <row r="28" spans="1:2" ht="31.5">
      <c r="A28" s="53">
        <v>20</v>
      </c>
      <c r="B28" s="56" t="s">
        <v>146</v>
      </c>
    </row>
    <row r="29" spans="1:2" ht="15.75">
      <c r="A29" s="53"/>
      <c r="B29" s="55" t="s">
        <v>145</v>
      </c>
    </row>
    <row r="30" spans="1:2" ht="15.75">
      <c r="A30" s="53">
        <v>21</v>
      </c>
      <c r="B30" s="56" t="s">
        <v>144</v>
      </c>
    </row>
    <row r="31" spans="1:2" ht="15.75">
      <c r="A31" s="53">
        <v>22</v>
      </c>
      <c r="B31" s="56" t="s">
        <v>143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E43"/>
  <sheetViews>
    <sheetView view="pageLayout" zoomScale="95" zoomScaleSheetLayoutView="110" zoomScalePageLayoutView="95" workbookViewId="0" topLeftCell="A4">
      <selection activeCell="AR17" sqref="AR17"/>
    </sheetView>
  </sheetViews>
  <sheetFormatPr defaultColWidth="1.7109375" defaultRowHeight="9.75" customHeight="1"/>
  <cols>
    <col min="1" max="1" width="6.7109375" style="61" customWidth="1"/>
    <col min="2" max="2" width="1.8515625" style="61" bestFit="1" customWidth="1"/>
    <col min="3" max="3" width="2.140625" style="61" bestFit="1" customWidth="1"/>
    <col min="4" max="6" width="2.57421875" style="61" bestFit="1" customWidth="1"/>
    <col min="7" max="7" width="2.57421875" style="61" customWidth="1"/>
    <col min="8" max="10" width="2.57421875" style="61" bestFit="1" customWidth="1"/>
    <col min="11" max="11" width="2.421875" style="61" customWidth="1"/>
    <col min="12" max="12" width="2.421875" style="61" bestFit="1" customWidth="1"/>
    <col min="13" max="20" width="2.57421875" style="61" bestFit="1" customWidth="1"/>
    <col min="21" max="21" width="2.421875" style="61" bestFit="1" customWidth="1"/>
    <col min="22" max="24" width="2.57421875" style="61" bestFit="1" customWidth="1"/>
    <col min="25" max="25" width="2.421875" style="61" bestFit="1" customWidth="1"/>
    <col min="26" max="28" width="2.57421875" style="61" bestFit="1" customWidth="1"/>
    <col min="29" max="29" width="2.421875" style="61" bestFit="1" customWidth="1"/>
    <col min="30" max="41" width="2.57421875" style="61" bestFit="1" customWidth="1"/>
    <col min="42" max="42" width="2.421875" style="61" customWidth="1"/>
    <col min="43" max="45" width="2.57421875" style="61" bestFit="1" customWidth="1"/>
    <col min="46" max="46" width="2.421875" style="61" customWidth="1"/>
    <col min="47" max="50" width="2.57421875" style="61" bestFit="1" customWidth="1"/>
    <col min="51" max="51" width="2.421875" style="61" bestFit="1" customWidth="1"/>
    <col min="52" max="54" width="2.57421875" style="61" bestFit="1" customWidth="1"/>
    <col min="55" max="16384" width="1.7109375" style="61" customWidth="1"/>
  </cols>
  <sheetData>
    <row r="1" ht="64.5" customHeight="1"/>
    <row r="3" spans="10:47" ht="12.75">
      <c r="J3" s="129" t="s">
        <v>168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</row>
    <row r="5" spans="2:57" ht="84.75" customHeight="1">
      <c r="B5" s="127" t="s">
        <v>169</v>
      </c>
      <c r="C5" s="128" t="s">
        <v>156</v>
      </c>
      <c r="D5" s="128"/>
      <c r="E5" s="128"/>
      <c r="F5" s="128"/>
      <c r="G5" s="60"/>
      <c r="H5" s="128" t="s">
        <v>157</v>
      </c>
      <c r="I5" s="128"/>
      <c r="J5" s="128"/>
      <c r="K5" s="60"/>
      <c r="L5" s="128" t="s">
        <v>165</v>
      </c>
      <c r="M5" s="128"/>
      <c r="N5" s="128"/>
      <c r="O5" s="128"/>
      <c r="P5" s="128" t="s">
        <v>158</v>
      </c>
      <c r="Q5" s="128"/>
      <c r="R5" s="128"/>
      <c r="S5" s="128"/>
      <c r="T5" s="60"/>
      <c r="U5" s="128" t="s">
        <v>166</v>
      </c>
      <c r="V5" s="128"/>
      <c r="W5" s="128"/>
      <c r="X5" s="60"/>
      <c r="Y5" s="128" t="s">
        <v>167</v>
      </c>
      <c r="Z5" s="128"/>
      <c r="AA5" s="128"/>
      <c r="AB5" s="128"/>
      <c r="AC5" s="128" t="s">
        <v>159</v>
      </c>
      <c r="AD5" s="128"/>
      <c r="AE5" s="128"/>
      <c r="AF5" s="128"/>
      <c r="AG5" s="60"/>
      <c r="AH5" s="128" t="s">
        <v>160</v>
      </c>
      <c r="AI5" s="128"/>
      <c r="AJ5" s="128"/>
      <c r="AK5" s="60"/>
      <c r="AL5" s="128" t="s">
        <v>161</v>
      </c>
      <c r="AM5" s="128"/>
      <c r="AN5" s="128"/>
      <c r="AO5" s="128"/>
      <c r="AP5" s="128" t="s">
        <v>162</v>
      </c>
      <c r="AQ5" s="128"/>
      <c r="AR5" s="128"/>
      <c r="AS5" s="128"/>
      <c r="AT5" s="62"/>
      <c r="AU5" s="128" t="s">
        <v>163</v>
      </c>
      <c r="AV5" s="128"/>
      <c r="AW5" s="128"/>
      <c r="AX5" s="60"/>
      <c r="AY5" s="128" t="s">
        <v>164</v>
      </c>
      <c r="AZ5" s="128"/>
      <c r="BA5" s="128"/>
      <c r="BB5" s="128"/>
      <c r="BC5" s="63"/>
      <c r="BD5" s="63"/>
      <c r="BE5" s="63"/>
    </row>
    <row r="6" spans="2:57" ht="9.75" customHeight="1">
      <c r="B6" s="127"/>
      <c r="C6" s="60">
        <v>1</v>
      </c>
      <c r="D6" s="60">
        <v>8</v>
      </c>
      <c r="E6" s="60">
        <v>15</v>
      </c>
      <c r="F6" s="60">
        <v>22</v>
      </c>
      <c r="G6" s="60">
        <v>29</v>
      </c>
      <c r="H6" s="60">
        <v>6</v>
      </c>
      <c r="I6" s="60">
        <v>13</v>
      </c>
      <c r="J6" s="60">
        <v>20</v>
      </c>
      <c r="K6" s="60">
        <v>27</v>
      </c>
      <c r="L6" s="60">
        <v>3</v>
      </c>
      <c r="M6" s="60">
        <v>10</v>
      </c>
      <c r="N6" s="60">
        <v>17</v>
      </c>
      <c r="O6" s="60">
        <v>24</v>
      </c>
      <c r="P6" s="60">
        <v>1</v>
      </c>
      <c r="Q6" s="60">
        <v>8</v>
      </c>
      <c r="R6" s="60">
        <v>15</v>
      </c>
      <c r="S6" s="60">
        <v>22</v>
      </c>
      <c r="T6" s="60">
        <v>29</v>
      </c>
      <c r="U6" s="60">
        <v>2</v>
      </c>
      <c r="V6" s="60">
        <v>9</v>
      </c>
      <c r="W6" s="60">
        <v>16</v>
      </c>
      <c r="X6" s="60">
        <v>23</v>
      </c>
      <c r="Y6" s="60">
        <v>2</v>
      </c>
      <c r="Z6" s="60">
        <v>9</v>
      </c>
      <c r="AA6" s="60">
        <v>16</v>
      </c>
      <c r="AB6" s="60">
        <v>23</v>
      </c>
      <c r="AC6" s="60">
        <v>2</v>
      </c>
      <c r="AD6" s="60">
        <v>9</v>
      </c>
      <c r="AE6" s="60">
        <v>16</v>
      </c>
      <c r="AF6" s="60">
        <v>23</v>
      </c>
      <c r="AG6" s="60">
        <v>30</v>
      </c>
      <c r="AH6" s="60">
        <v>6</v>
      </c>
      <c r="AI6" s="60">
        <v>13</v>
      </c>
      <c r="AJ6" s="60">
        <v>20</v>
      </c>
      <c r="AK6" s="60">
        <v>27</v>
      </c>
      <c r="AL6" s="60">
        <v>4</v>
      </c>
      <c r="AM6" s="60">
        <v>11</v>
      </c>
      <c r="AN6" s="60">
        <v>18</v>
      </c>
      <c r="AO6" s="60">
        <v>25</v>
      </c>
      <c r="AP6" s="60">
        <v>1</v>
      </c>
      <c r="AQ6" s="60">
        <v>8</v>
      </c>
      <c r="AR6" s="60">
        <v>15</v>
      </c>
      <c r="AS6" s="60">
        <v>22</v>
      </c>
      <c r="AT6" s="60">
        <v>29</v>
      </c>
      <c r="AU6" s="60">
        <v>6</v>
      </c>
      <c r="AV6" s="60">
        <v>13</v>
      </c>
      <c r="AW6" s="60">
        <v>20</v>
      </c>
      <c r="AX6" s="60">
        <v>27</v>
      </c>
      <c r="AY6" s="60">
        <v>3</v>
      </c>
      <c r="AZ6" s="60">
        <v>10</v>
      </c>
      <c r="BA6" s="60">
        <v>17</v>
      </c>
      <c r="BB6" s="60">
        <v>24</v>
      </c>
      <c r="BC6" s="63"/>
      <c r="BD6" s="63"/>
      <c r="BE6" s="63"/>
    </row>
    <row r="7" spans="2:57" ht="9.75" customHeight="1">
      <c r="B7" s="127"/>
      <c r="C7" s="60">
        <v>7</v>
      </c>
      <c r="D7" s="60">
        <v>14</v>
      </c>
      <c r="E7" s="60">
        <v>21</v>
      </c>
      <c r="F7" s="60">
        <v>28</v>
      </c>
      <c r="G7" s="60">
        <v>5</v>
      </c>
      <c r="H7" s="60">
        <v>12</v>
      </c>
      <c r="I7" s="60">
        <v>19</v>
      </c>
      <c r="J7" s="60">
        <v>26</v>
      </c>
      <c r="K7" s="60">
        <v>2</v>
      </c>
      <c r="L7" s="60">
        <v>9</v>
      </c>
      <c r="M7" s="60">
        <v>16</v>
      </c>
      <c r="N7" s="60">
        <v>23</v>
      </c>
      <c r="O7" s="60">
        <v>30</v>
      </c>
      <c r="P7" s="60">
        <v>7</v>
      </c>
      <c r="Q7" s="60">
        <v>14</v>
      </c>
      <c r="R7" s="60">
        <v>21</v>
      </c>
      <c r="S7" s="60">
        <v>28</v>
      </c>
      <c r="T7" s="60">
        <v>4</v>
      </c>
      <c r="U7" s="60">
        <v>8</v>
      </c>
      <c r="V7" s="60">
        <v>15</v>
      </c>
      <c r="W7" s="60">
        <v>22</v>
      </c>
      <c r="X7" s="60">
        <v>1</v>
      </c>
      <c r="Y7" s="60">
        <v>8</v>
      </c>
      <c r="Z7" s="60">
        <v>15</v>
      </c>
      <c r="AA7" s="60">
        <v>22</v>
      </c>
      <c r="AB7" s="60">
        <v>1</v>
      </c>
      <c r="AC7" s="60">
        <v>8</v>
      </c>
      <c r="AD7" s="60">
        <v>15</v>
      </c>
      <c r="AE7" s="60">
        <v>22</v>
      </c>
      <c r="AF7" s="60">
        <v>29</v>
      </c>
      <c r="AG7" s="60">
        <v>5</v>
      </c>
      <c r="AH7" s="60">
        <v>12</v>
      </c>
      <c r="AI7" s="60">
        <v>19</v>
      </c>
      <c r="AJ7" s="60">
        <v>26</v>
      </c>
      <c r="AK7" s="60">
        <v>3</v>
      </c>
      <c r="AL7" s="60">
        <v>19</v>
      </c>
      <c r="AM7" s="60">
        <v>17</v>
      </c>
      <c r="AN7" s="60">
        <v>24</v>
      </c>
      <c r="AO7" s="60">
        <v>31</v>
      </c>
      <c r="AP7" s="60">
        <v>7</v>
      </c>
      <c r="AQ7" s="60">
        <v>14</v>
      </c>
      <c r="AR7" s="60">
        <v>21</v>
      </c>
      <c r="AS7" s="60">
        <v>28</v>
      </c>
      <c r="AT7" s="60">
        <v>5</v>
      </c>
      <c r="AU7" s="60">
        <v>12</v>
      </c>
      <c r="AV7" s="60">
        <v>19</v>
      </c>
      <c r="AW7" s="60">
        <v>26</v>
      </c>
      <c r="AX7" s="60">
        <v>2</v>
      </c>
      <c r="AY7" s="60">
        <v>9</v>
      </c>
      <c r="AZ7" s="60">
        <v>16</v>
      </c>
      <c r="BA7" s="60">
        <v>23</v>
      </c>
      <c r="BB7" s="60">
        <v>31</v>
      </c>
      <c r="BC7" s="63"/>
      <c r="BD7" s="63"/>
      <c r="BE7" s="63"/>
    </row>
    <row r="8" spans="2:57" ht="9.75" customHeight="1">
      <c r="B8" s="60">
        <v>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 t="s">
        <v>203</v>
      </c>
      <c r="U8" s="60" t="s">
        <v>203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 t="s">
        <v>176</v>
      </c>
      <c r="AV8" s="60" t="s">
        <v>176</v>
      </c>
      <c r="AW8" s="60" t="s">
        <v>176</v>
      </c>
      <c r="AX8" s="60" t="s">
        <v>176</v>
      </c>
      <c r="AY8" s="60" t="s">
        <v>176</v>
      </c>
      <c r="AZ8" s="60" t="s">
        <v>176</v>
      </c>
      <c r="BA8" s="60" t="s">
        <v>176</v>
      </c>
      <c r="BB8" s="60" t="s">
        <v>176</v>
      </c>
      <c r="BC8" s="63"/>
      <c r="BD8" s="63"/>
      <c r="BE8" s="63"/>
    </row>
    <row r="9" spans="2:57" ht="9.7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 t="s">
        <v>172</v>
      </c>
      <c r="W9" s="60" t="s">
        <v>172</v>
      </c>
      <c r="X9" s="60" t="s">
        <v>172</v>
      </c>
      <c r="Y9" s="60" t="s">
        <v>172</v>
      </c>
      <c r="Z9" s="60" t="s">
        <v>172</v>
      </c>
      <c r="AA9" s="60" t="s">
        <v>172</v>
      </c>
      <c r="AB9" s="60" t="s">
        <v>172</v>
      </c>
      <c r="AC9" s="60" t="s">
        <v>172</v>
      </c>
      <c r="AD9" s="60" t="s">
        <v>172</v>
      </c>
      <c r="AE9" s="60" t="s">
        <v>172</v>
      </c>
      <c r="AF9" s="60" t="s">
        <v>172</v>
      </c>
      <c r="AG9" s="60" t="s">
        <v>172</v>
      </c>
      <c r="AH9" s="60" t="s">
        <v>172</v>
      </c>
      <c r="AI9" s="60" t="s">
        <v>172</v>
      </c>
      <c r="AJ9" s="60" t="s">
        <v>172</v>
      </c>
      <c r="AK9" s="60" t="s">
        <v>172</v>
      </c>
      <c r="AL9" s="60" t="s">
        <v>172</v>
      </c>
      <c r="AM9" s="60" t="s">
        <v>172</v>
      </c>
      <c r="AN9" s="60" t="s">
        <v>172</v>
      </c>
      <c r="AO9" s="60" t="s">
        <v>172</v>
      </c>
      <c r="AP9" s="60" t="s">
        <v>172</v>
      </c>
      <c r="AQ9" s="60" t="s">
        <v>172</v>
      </c>
      <c r="AR9" s="60" t="s">
        <v>172</v>
      </c>
      <c r="AS9" s="60" t="s">
        <v>174</v>
      </c>
      <c r="AT9" s="60"/>
      <c r="AU9" s="60"/>
      <c r="AV9" s="60"/>
      <c r="AW9" s="60"/>
      <c r="AX9" s="60"/>
      <c r="AY9" s="60"/>
      <c r="AZ9" s="60"/>
      <c r="BA9" s="60"/>
      <c r="BB9" s="60"/>
      <c r="BC9" s="63"/>
      <c r="BD9" s="63"/>
      <c r="BE9" s="63"/>
    </row>
    <row r="10" spans="2:57" ht="9.75" customHeight="1">
      <c r="B10" s="60">
        <v>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 t="s">
        <v>203</v>
      </c>
      <c r="U10" s="60" t="s">
        <v>203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 t="s">
        <v>176</v>
      </c>
      <c r="AU10" s="60" t="s">
        <v>176</v>
      </c>
      <c r="AV10" s="60" t="s">
        <v>176</v>
      </c>
      <c r="AW10" s="60" t="s">
        <v>176</v>
      </c>
      <c r="AX10" s="60" t="s">
        <v>176</v>
      </c>
      <c r="AY10" s="60" t="s">
        <v>176</v>
      </c>
      <c r="AZ10" s="60" t="s">
        <v>176</v>
      </c>
      <c r="BA10" s="60" t="s">
        <v>176</v>
      </c>
      <c r="BB10" s="60" t="s">
        <v>176</v>
      </c>
      <c r="BC10" s="63"/>
      <c r="BD10" s="63"/>
      <c r="BE10" s="63"/>
    </row>
    <row r="11" spans="2:57" ht="9.75" customHeight="1">
      <c r="B11" s="60"/>
      <c r="C11" s="60" t="s">
        <v>173</v>
      </c>
      <c r="D11" s="60" t="s">
        <v>173</v>
      </c>
      <c r="E11" s="60" t="s">
        <v>173</v>
      </c>
      <c r="F11" s="60" t="s">
        <v>172</v>
      </c>
      <c r="G11" s="60" t="s">
        <v>172</v>
      </c>
      <c r="H11" s="60" t="s">
        <v>172</v>
      </c>
      <c r="I11" s="60" t="s">
        <v>172</v>
      </c>
      <c r="J11" s="60" t="s">
        <v>172</v>
      </c>
      <c r="K11" s="60" t="s">
        <v>172</v>
      </c>
      <c r="L11" s="60" t="s">
        <v>172</v>
      </c>
      <c r="M11" s="60" t="s">
        <v>172</v>
      </c>
      <c r="N11" s="60" t="s">
        <v>172</v>
      </c>
      <c r="O11" s="60" t="s">
        <v>172</v>
      </c>
      <c r="P11" s="60" t="s">
        <v>172</v>
      </c>
      <c r="Q11" s="60" t="s">
        <v>172</v>
      </c>
      <c r="R11" s="60" t="s">
        <v>172</v>
      </c>
      <c r="S11" s="60" t="s">
        <v>172</v>
      </c>
      <c r="T11" s="60"/>
      <c r="U11" s="60"/>
      <c r="V11" s="60" t="s">
        <v>172</v>
      </c>
      <c r="W11" s="60" t="s">
        <v>172</v>
      </c>
      <c r="X11" s="60" t="s">
        <v>172</v>
      </c>
      <c r="Y11" s="60" t="s">
        <v>172</v>
      </c>
      <c r="Z11" s="60" t="s">
        <v>172</v>
      </c>
      <c r="AA11" s="60" t="s">
        <v>172</v>
      </c>
      <c r="AB11" s="60" t="s">
        <v>172</v>
      </c>
      <c r="AC11" s="60" t="s">
        <v>172</v>
      </c>
      <c r="AD11" s="60" t="s">
        <v>172</v>
      </c>
      <c r="AE11" s="60" t="s">
        <v>172</v>
      </c>
      <c r="AF11" s="60" t="s">
        <v>172</v>
      </c>
      <c r="AG11" s="60" t="s">
        <v>172</v>
      </c>
      <c r="AH11" s="60" t="s">
        <v>173</v>
      </c>
      <c r="AI11" s="60" t="s">
        <v>173</v>
      </c>
      <c r="AJ11" s="60" t="s">
        <v>173</v>
      </c>
      <c r="AK11" s="60" t="s">
        <v>173</v>
      </c>
      <c r="AL11" s="60" t="s">
        <v>173</v>
      </c>
      <c r="AM11" s="60" t="s">
        <v>173</v>
      </c>
      <c r="AN11" s="60" t="s">
        <v>173</v>
      </c>
      <c r="AO11" s="60" t="s">
        <v>172</v>
      </c>
      <c r="AP11" s="60" t="s">
        <v>172</v>
      </c>
      <c r="AQ11" s="60" t="s">
        <v>172</v>
      </c>
      <c r="AR11" s="60" t="s">
        <v>174</v>
      </c>
      <c r="AS11" s="60" t="s">
        <v>174</v>
      </c>
      <c r="AT11" s="60"/>
      <c r="AU11" s="60"/>
      <c r="AV11" s="60"/>
      <c r="AW11" s="60"/>
      <c r="AX11" s="60"/>
      <c r="AY11" s="60"/>
      <c r="AZ11" s="60"/>
      <c r="BA11" s="60"/>
      <c r="BB11" s="60"/>
      <c r="BC11" s="63"/>
      <c r="BD11" s="63"/>
      <c r="BE11" s="63"/>
    </row>
    <row r="12" spans="2:57" ht="9.75" customHeight="1">
      <c r="B12" s="60">
        <v>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 t="s">
        <v>203</v>
      </c>
      <c r="U12" s="60" t="s">
        <v>203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3"/>
      <c r="BD12" s="63"/>
      <c r="BE12" s="63"/>
    </row>
    <row r="13" spans="2:57" ht="9.75" customHeight="1">
      <c r="B13" s="60"/>
      <c r="C13" s="60" t="s">
        <v>173</v>
      </c>
      <c r="D13" s="60" t="s">
        <v>173</v>
      </c>
      <c r="E13" s="60" t="s">
        <v>173</v>
      </c>
      <c r="F13" s="60" t="s">
        <v>173</v>
      </c>
      <c r="G13" s="60" t="s">
        <v>189</v>
      </c>
      <c r="H13" s="60" t="s">
        <v>172</v>
      </c>
      <c r="I13" s="60" t="s">
        <v>172</v>
      </c>
      <c r="J13" s="60" t="s">
        <v>172</v>
      </c>
      <c r="K13" s="60" t="s">
        <v>172</v>
      </c>
      <c r="L13" s="60" t="s">
        <v>172</v>
      </c>
      <c r="M13" s="60" t="s">
        <v>172</v>
      </c>
      <c r="N13" s="60" t="s">
        <v>172</v>
      </c>
      <c r="O13" s="60" t="s">
        <v>172</v>
      </c>
      <c r="P13" s="60" t="s">
        <v>187</v>
      </c>
      <c r="Q13" s="60" t="s">
        <v>172</v>
      </c>
      <c r="R13" s="60" t="s">
        <v>172</v>
      </c>
      <c r="S13" s="60" t="s">
        <v>172</v>
      </c>
      <c r="T13" s="60"/>
      <c r="U13" s="60"/>
      <c r="V13" s="60" t="s">
        <v>172</v>
      </c>
      <c r="W13" s="60" t="s">
        <v>172</v>
      </c>
      <c r="X13" s="60" t="s">
        <v>172</v>
      </c>
      <c r="Y13" s="60" t="s">
        <v>172</v>
      </c>
      <c r="Z13" s="60" t="s">
        <v>172</v>
      </c>
      <c r="AA13" s="60" t="s">
        <v>172</v>
      </c>
      <c r="AB13" s="60" t="s">
        <v>172</v>
      </c>
      <c r="AC13" s="60" t="s">
        <v>172</v>
      </c>
      <c r="AD13" s="60" t="s">
        <v>172</v>
      </c>
      <c r="AE13" s="60" t="s">
        <v>172</v>
      </c>
      <c r="AF13" s="60" t="s">
        <v>172</v>
      </c>
      <c r="AG13" s="60" t="s">
        <v>172</v>
      </c>
      <c r="AH13" s="60" t="s">
        <v>173</v>
      </c>
      <c r="AI13" s="60" t="s">
        <v>173</v>
      </c>
      <c r="AJ13" s="60" t="s">
        <v>173</v>
      </c>
      <c r="AK13" s="60" t="s">
        <v>173</v>
      </c>
      <c r="AL13" s="60" t="s">
        <v>173</v>
      </c>
      <c r="AM13" s="60" t="s">
        <v>173</v>
      </c>
      <c r="AN13" s="60" t="s">
        <v>173</v>
      </c>
      <c r="AO13" s="60" t="s">
        <v>172</v>
      </c>
      <c r="AP13" s="60" t="s">
        <v>174</v>
      </c>
      <c r="AQ13" s="60" t="s">
        <v>174</v>
      </c>
      <c r="AR13" s="60" t="s">
        <v>177</v>
      </c>
      <c r="AS13" s="60" t="s">
        <v>177</v>
      </c>
      <c r="AT13" s="60"/>
      <c r="AU13" s="60"/>
      <c r="AV13" s="60"/>
      <c r="AW13" s="60"/>
      <c r="AX13" s="60"/>
      <c r="AY13" s="60"/>
      <c r="AZ13" s="60"/>
      <c r="BA13" s="60"/>
      <c r="BB13" s="60"/>
      <c r="BC13" s="63"/>
      <c r="BD13" s="63"/>
      <c r="BE13" s="63"/>
    </row>
    <row r="14" spans="2:57" ht="9.7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6"/>
      <c r="AY14" s="66"/>
      <c r="AZ14" s="66"/>
      <c r="BA14" s="66"/>
      <c r="BB14" s="66"/>
      <c r="BC14" s="63"/>
      <c r="BD14" s="63"/>
      <c r="BE14" s="63"/>
    </row>
    <row r="15" spans="3:54" ht="9.75" customHeight="1">
      <c r="C15" s="61">
        <v>1</v>
      </c>
      <c r="D15" s="61">
        <v>2</v>
      </c>
      <c r="E15" s="61">
        <v>3</v>
      </c>
      <c r="F15" s="61">
        <v>4</v>
      </c>
      <c r="G15" s="61">
        <v>5</v>
      </c>
      <c r="H15" s="61">
        <v>6</v>
      </c>
      <c r="I15" s="61">
        <v>7</v>
      </c>
      <c r="J15" s="61">
        <v>8</v>
      </c>
      <c r="K15" s="61">
        <v>9</v>
      </c>
      <c r="L15" s="61">
        <v>10</v>
      </c>
      <c r="M15" s="61">
        <v>11</v>
      </c>
      <c r="N15" s="61">
        <v>12</v>
      </c>
      <c r="O15" s="61">
        <v>13</v>
      </c>
      <c r="P15" s="61">
        <v>14</v>
      </c>
      <c r="Q15" s="61">
        <v>15</v>
      </c>
      <c r="R15" s="61">
        <v>16</v>
      </c>
      <c r="S15" s="61">
        <v>17</v>
      </c>
      <c r="T15" s="61">
        <v>18</v>
      </c>
      <c r="U15" s="61">
        <v>19</v>
      </c>
      <c r="V15" s="61">
        <v>20</v>
      </c>
      <c r="W15" s="61">
        <v>21</v>
      </c>
      <c r="X15" s="61">
        <v>22</v>
      </c>
      <c r="Y15" s="61">
        <v>23</v>
      </c>
      <c r="Z15" s="61">
        <v>24</v>
      </c>
      <c r="AA15" s="61">
        <v>25</v>
      </c>
      <c r="AB15" s="61">
        <v>26</v>
      </c>
      <c r="AC15" s="61">
        <v>27</v>
      </c>
      <c r="AD15" s="61">
        <v>28</v>
      </c>
      <c r="AE15" s="61">
        <v>29</v>
      </c>
      <c r="AF15" s="61">
        <v>30</v>
      </c>
      <c r="AG15" s="61">
        <v>31</v>
      </c>
      <c r="AH15" s="61">
        <v>32</v>
      </c>
      <c r="AI15" s="61">
        <v>33</v>
      </c>
      <c r="AJ15" s="61">
        <v>34</v>
      </c>
      <c r="AK15" s="61">
        <v>35</v>
      </c>
      <c r="AL15" s="61">
        <v>36</v>
      </c>
      <c r="AM15" s="61">
        <v>37</v>
      </c>
      <c r="AN15" s="61">
        <v>38</v>
      </c>
      <c r="AO15" s="61">
        <v>39</v>
      </c>
      <c r="AP15" s="61">
        <v>40</v>
      </c>
      <c r="AQ15" s="61">
        <v>41</v>
      </c>
      <c r="AR15" s="61">
        <v>42</v>
      </c>
      <c r="AS15" s="61">
        <v>43</v>
      </c>
      <c r="AT15" s="61">
        <v>44</v>
      </c>
      <c r="AU15" s="61">
        <v>45</v>
      </c>
      <c r="AV15" s="61">
        <v>46</v>
      </c>
      <c r="AW15" s="61">
        <v>47</v>
      </c>
      <c r="AX15" s="66">
        <v>48</v>
      </c>
      <c r="AY15" s="66">
        <v>49</v>
      </c>
      <c r="AZ15" s="66">
        <v>50</v>
      </c>
      <c r="BA15" s="66">
        <v>51</v>
      </c>
      <c r="BB15" s="66">
        <v>52</v>
      </c>
    </row>
    <row r="16" spans="50:54" ht="9.75" customHeight="1">
      <c r="AX16" s="132"/>
      <c r="AY16" s="132"/>
      <c r="AZ16" s="132"/>
      <c r="BA16" s="132"/>
      <c r="BB16" s="132"/>
    </row>
    <row r="19" spans="4:28" ht="9.75" customHeight="1">
      <c r="D19" s="134" t="s">
        <v>170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</row>
    <row r="20" ht="9.75" customHeight="1">
      <c r="J20" s="65"/>
    </row>
    <row r="21" spans="5:36" ht="9.75" customHeight="1">
      <c r="E21" s="130"/>
      <c r="F21" s="130"/>
      <c r="G21" s="64" t="s">
        <v>176</v>
      </c>
      <c r="H21" s="131" t="s">
        <v>171</v>
      </c>
      <c r="I21" s="131"/>
      <c r="J21" s="131"/>
      <c r="K21" s="131"/>
      <c r="L21" s="131"/>
      <c r="M21" s="131"/>
      <c r="N21" s="131"/>
      <c r="O21" s="131"/>
      <c r="R21" s="130" t="s">
        <v>173</v>
      </c>
      <c r="S21" s="130"/>
      <c r="T21" s="64" t="s">
        <v>176</v>
      </c>
      <c r="U21" s="131" t="s">
        <v>74</v>
      </c>
      <c r="V21" s="131"/>
      <c r="W21" s="131"/>
      <c r="X21" s="131"/>
      <c r="Y21" s="131"/>
      <c r="Z21" s="131"/>
      <c r="AA21" s="131"/>
      <c r="AB21" s="131"/>
      <c r="AC21" s="133"/>
      <c r="AD21" s="130" t="s">
        <v>176</v>
      </c>
      <c r="AE21" s="130"/>
      <c r="AF21" s="64" t="s">
        <v>176</v>
      </c>
      <c r="AG21" s="131" t="s">
        <v>77</v>
      </c>
      <c r="AH21" s="131"/>
      <c r="AI21" s="131"/>
      <c r="AJ21" s="131"/>
    </row>
    <row r="23" spans="5:39" ht="9.75" customHeight="1">
      <c r="E23" s="130" t="s">
        <v>172</v>
      </c>
      <c r="F23" s="130"/>
      <c r="G23" s="64" t="s">
        <v>176</v>
      </c>
      <c r="H23" s="131" t="s">
        <v>73</v>
      </c>
      <c r="I23" s="131"/>
      <c r="J23" s="131"/>
      <c r="K23" s="131"/>
      <c r="L23" s="131"/>
      <c r="M23" s="131"/>
      <c r="N23" s="131"/>
      <c r="O23" s="131"/>
      <c r="R23" s="130" t="s">
        <v>174</v>
      </c>
      <c r="S23" s="130"/>
      <c r="T23" s="64" t="s">
        <v>176</v>
      </c>
      <c r="U23" s="131" t="s">
        <v>175</v>
      </c>
      <c r="V23" s="131"/>
      <c r="W23" s="131"/>
      <c r="X23" s="131"/>
      <c r="Y23" s="131"/>
      <c r="Z23" s="131"/>
      <c r="AA23" s="131"/>
      <c r="AB23" s="131"/>
      <c r="AC23" s="133"/>
      <c r="AD23" s="130" t="s">
        <v>177</v>
      </c>
      <c r="AE23" s="130"/>
      <c r="AF23" s="64" t="s">
        <v>176</v>
      </c>
      <c r="AG23" s="131" t="s">
        <v>115</v>
      </c>
      <c r="AH23" s="131"/>
      <c r="AI23" s="131"/>
      <c r="AJ23" s="131"/>
      <c r="AK23" s="131"/>
      <c r="AL23" s="131"/>
      <c r="AM23" s="131"/>
    </row>
    <row r="29" ht="9.75" customHeight="1">
      <c r="AK29" s="61" t="s">
        <v>119</v>
      </c>
    </row>
    <row r="43" ht="9.75" customHeight="1">
      <c r="AK43" s="61" t="s">
        <v>119</v>
      </c>
    </row>
  </sheetData>
  <sheetProtection/>
  <mergeCells count="28">
    <mergeCell ref="AX16:BB16"/>
    <mergeCell ref="AG23:AM23"/>
    <mergeCell ref="R21:S21"/>
    <mergeCell ref="R23:S23"/>
    <mergeCell ref="AD23:AE23"/>
    <mergeCell ref="U23:AC23"/>
    <mergeCell ref="U21:AC21"/>
    <mergeCell ref="D19:AB19"/>
    <mergeCell ref="E21:F21"/>
    <mergeCell ref="H21:O21"/>
    <mergeCell ref="Y5:AB5"/>
    <mergeCell ref="AC5:AF5"/>
    <mergeCell ref="E23:F23"/>
    <mergeCell ref="H23:O23"/>
    <mergeCell ref="AD21:AE21"/>
    <mergeCell ref="AG21:AJ21"/>
    <mergeCell ref="P5:S5"/>
    <mergeCell ref="U5:W5"/>
    <mergeCell ref="B5:B7"/>
    <mergeCell ref="C5:F5"/>
    <mergeCell ref="H5:J5"/>
    <mergeCell ref="L5:O5"/>
    <mergeCell ref="AY5:BB5"/>
    <mergeCell ref="J3:AU3"/>
    <mergeCell ref="AH5:AJ5"/>
    <mergeCell ref="AL5:AO5"/>
    <mergeCell ref="AP5:AS5"/>
    <mergeCell ref="AU5:AW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Валерий Иванович</cp:lastModifiedBy>
  <cp:lastPrinted>2015-06-08T11:54:15Z</cp:lastPrinted>
  <dcterms:created xsi:type="dcterms:W3CDTF">2011-01-23T12:32:27Z</dcterms:created>
  <dcterms:modified xsi:type="dcterms:W3CDTF">2015-06-22T08:39:23Z</dcterms:modified>
  <cp:category/>
  <cp:version/>
  <cp:contentType/>
  <cp:contentStatus/>
</cp:coreProperties>
</file>